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khoi luong giang day NH18-19\"/>
    </mc:Choice>
  </mc:AlternateContent>
  <bookViews>
    <workbookView xWindow="0" yWindow="0" windowWidth="23040" windowHeight="9384" activeTab="1"/>
  </bookViews>
  <sheets>
    <sheet name="NH18-19" sheetId="13" r:id="rId1"/>
    <sheet name="Sheet1" sheetId="14" r:id="rId2"/>
  </sheets>
  <calcPr calcId="152511"/>
</workbook>
</file>

<file path=xl/calcChain.xml><?xml version="1.0" encoding="utf-8"?>
<calcChain xmlns="http://schemas.openxmlformats.org/spreadsheetml/2006/main">
  <c r="AL27" i="13" l="1"/>
  <c r="AO27" i="13"/>
  <c r="AO36" i="13"/>
  <c r="AJ95" i="13" l="1"/>
  <c r="AO95" i="13"/>
  <c r="O9" i="14" l="1"/>
  <c r="AO113" i="13"/>
  <c r="AJ5" i="13" l="1"/>
  <c r="AF15" i="13"/>
  <c r="AI35" i="13"/>
  <c r="AI26" i="13"/>
  <c r="O7" i="14"/>
  <c r="O6" i="14"/>
  <c r="AD70" i="13" l="1"/>
  <c r="AN70" i="13"/>
  <c r="AO114" i="13"/>
  <c r="AM2" i="13"/>
  <c r="AM129" i="13" l="1"/>
  <c r="AM109" i="13"/>
  <c r="AM92" i="13"/>
  <c r="AM133" i="13" s="1"/>
  <c r="AM113" i="13"/>
  <c r="AM86" i="13"/>
  <c r="AL79" i="13"/>
  <c r="AN91" i="13" l="1"/>
  <c r="K8" i="14" l="1"/>
  <c r="AH90" i="13" l="1"/>
  <c r="AG90" i="13"/>
  <c r="AE94" i="13"/>
  <c r="AG71" i="13"/>
  <c r="P73" i="13"/>
  <c r="G73" i="13"/>
  <c r="G84" i="13" l="1"/>
  <c r="L8" i="14"/>
  <c r="J8" i="14"/>
  <c r="F8" i="14"/>
  <c r="E8" i="14"/>
  <c r="AE116" i="13"/>
  <c r="AH93" i="13" l="1"/>
  <c r="J124" i="13"/>
  <c r="L125" i="13"/>
  <c r="J126" i="13"/>
  <c r="F126" i="13"/>
  <c r="AG43" i="13"/>
  <c r="AG28" i="13"/>
  <c r="AE37" i="13"/>
  <c r="AE28" i="13"/>
  <c r="AJ26" i="13"/>
  <c r="AJ93" i="13"/>
  <c r="AH115" i="13"/>
  <c r="AO124" i="13"/>
  <c r="AH112" i="13"/>
  <c r="AO55" i="13"/>
  <c r="AC79" i="13"/>
  <c r="AL92" i="13"/>
  <c r="AD128" i="13"/>
  <c r="AE44" i="13"/>
  <c r="AD127" i="13"/>
  <c r="AK126" i="13"/>
  <c r="AK130" i="13"/>
  <c r="AC130" i="13"/>
  <c r="AA130" i="13"/>
  <c r="AC129" i="13"/>
  <c r="AA129" i="13"/>
  <c r="AC128" i="13"/>
  <c r="AC127" i="13"/>
  <c r="AA127" i="13"/>
  <c r="AC124" i="13"/>
  <c r="AC126" i="13"/>
  <c r="AA126" i="13"/>
  <c r="AA124" i="13"/>
  <c r="AG117" i="13" l="1"/>
  <c r="AH102" i="13"/>
  <c r="AI107" i="13"/>
  <c r="AI95" i="13"/>
  <c r="AD68" i="13"/>
  <c r="AF67" i="13"/>
  <c r="AI65" i="13"/>
  <c r="AE66" i="13"/>
  <c r="AD58" i="13"/>
  <c r="AK56" i="13"/>
  <c r="AJ54" i="13"/>
  <c r="AF53" i="13"/>
  <c r="AK45" i="13"/>
  <c r="AD18" i="13"/>
  <c r="AK16" i="13"/>
  <c r="AA15" i="13"/>
  <c r="AC15" i="13" s="1"/>
  <c r="AF14" i="13"/>
  <c r="AC16" i="13"/>
  <c r="AC18" i="13"/>
  <c r="AC14" i="13"/>
  <c r="AA14" i="13"/>
  <c r="AI3" i="13"/>
  <c r="AC105" i="13"/>
  <c r="AC106" i="13"/>
  <c r="AC107" i="13"/>
  <c r="AC102" i="13"/>
  <c r="AC113" i="13"/>
  <c r="AC114" i="13"/>
  <c r="AC115" i="13"/>
  <c r="AC116" i="13"/>
  <c r="AC117" i="13"/>
  <c r="AC112" i="13"/>
  <c r="AA117" i="13"/>
  <c r="AA113" i="13"/>
  <c r="AA114" i="13"/>
  <c r="AA115" i="13"/>
  <c r="AA116" i="13"/>
  <c r="AA112" i="13"/>
  <c r="AC109" i="13"/>
  <c r="AA109" i="13"/>
  <c r="AA107" i="13"/>
  <c r="AA103" i="13"/>
  <c r="AC103" i="13" s="1"/>
  <c r="AA104" i="13"/>
  <c r="AD104" i="13" s="1"/>
  <c r="AA105" i="13"/>
  <c r="AH105" i="13" s="1"/>
  <c r="AA106" i="13"/>
  <c r="AE106" i="13" s="1"/>
  <c r="AA102" i="13"/>
  <c r="AC91" i="13"/>
  <c r="AC92" i="13"/>
  <c r="AC93" i="13"/>
  <c r="AC94" i="13"/>
  <c r="AC95" i="13"/>
  <c r="AC90" i="13"/>
  <c r="AA95" i="13"/>
  <c r="AA91" i="13"/>
  <c r="AA92" i="13"/>
  <c r="AA93" i="13"/>
  <c r="AA94" i="13"/>
  <c r="AA90" i="13"/>
  <c r="AA79" i="13"/>
  <c r="AA86" i="13"/>
  <c r="AC86" i="13" s="1"/>
  <c r="AC71" i="13"/>
  <c r="AA66" i="13"/>
  <c r="AC66" i="13" s="1"/>
  <c r="AA67" i="13"/>
  <c r="AC67" i="13" s="1"/>
  <c r="AA68" i="13"/>
  <c r="AC68" i="13" s="1"/>
  <c r="AA69" i="13"/>
  <c r="AC69" i="13" s="1"/>
  <c r="AA70" i="13"/>
  <c r="AC70" i="13" s="1"/>
  <c r="AA71" i="13"/>
  <c r="AA65" i="13"/>
  <c r="AC65" i="13" s="1"/>
  <c r="AA64" i="13"/>
  <c r="AC64" i="13" s="1"/>
  <c r="AC52" i="13"/>
  <c r="AA54" i="13"/>
  <c r="AC54" i="13" s="1"/>
  <c r="AA55" i="13"/>
  <c r="AC55" i="13" s="1"/>
  <c r="AA53" i="13"/>
  <c r="AC53" i="13" s="1"/>
  <c r="AA52" i="13"/>
  <c r="AA56" i="13"/>
  <c r="AC56" i="13" s="1"/>
  <c r="AA57" i="13"/>
  <c r="AC57" i="13" s="1"/>
  <c r="AA58" i="13"/>
  <c r="AC58" i="13" s="1"/>
  <c r="AA51" i="13"/>
  <c r="AC51" i="13" s="1"/>
  <c r="AA44" i="13"/>
  <c r="AC44" i="13" s="1"/>
  <c r="AA43" i="13"/>
  <c r="AC43" i="13" s="1"/>
  <c r="AA41" i="13"/>
  <c r="AC41" i="13" s="1"/>
  <c r="AA42" i="13"/>
  <c r="AC42" i="13" s="1"/>
  <c r="AA45" i="13"/>
  <c r="AC45" i="13" s="1"/>
  <c r="AA46" i="13"/>
  <c r="AC46" i="13" s="1"/>
  <c r="AA47" i="13"/>
  <c r="AC47" i="13" s="1"/>
  <c r="AA40" i="13"/>
  <c r="AC40" i="13" s="1"/>
  <c r="AA37" i="13"/>
  <c r="AC37" i="13" s="1"/>
  <c r="AA36" i="13"/>
  <c r="AA35" i="13"/>
  <c r="AC35" i="13" s="1"/>
  <c r="AC26" i="13"/>
  <c r="AA28" i="13"/>
  <c r="AC28" i="13" s="1"/>
  <c r="AA27" i="13"/>
  <c r="AC27" i="13" s="1"/>
  <c r="AA26" i="13"/>
  <c r="AA6" i="13"/>
  <c r="AA16" i="13"/>
  <c r="AA17" i="13"/>
  <c r="AA18" i="13"/>
  <c r="AA7" i="13"/>
  <c r="AA5" i="13"/>
  <c r="AA4" i="13"/>
  <c r="AA3" i="13"/>
  <c r="AC3" i="13" s="1"/>
  <c r="M78" i="13"/>
  <c r="L78" i="13"/>
  <c r="D78" i="13"/>
  <c r="F78" i="13" s="1"/>
  <c r="D72" i="13"/>
  <c r="D60" i="13"/>
  <c r="D57" i="13"/>
  <c r="F57" i="13" s="1"/>
  <c r="D56" i="13"/>
  <c r="F56" i="13" s="1"/>
  <c r="F60" i="13"/>
  <c r="D46" i="13"/>
  <c r="F46" i="13" s="1"/>
  <c r="D45" i="13"/>
  <c r="F45" i="13" s="1"/>
  <c r="D36" i="13"/>
  <c r="D27" i="13"/>
  <c r="M27" i="13" s="1"/>
  <c r="D18" i="13"/>
  <c r="F18" i="13" s="1"/>
  <c r="D19" i="13"/>
  <c r="I19" i="13" s="1"/>
  <c r="D17" i="13"/>
  <c r="F17" i="13" s="1"/>
  <c r="D8" i="13"/>
  <c r="F8" i="13" s="1"/>
  <c r="D5" i="13"/>
  <c r="F5" i="13" s="1"/>
  <c r="D6" i="13"/>
  <c r="F6" i="13" s="1"/>
  <c r="D7" i="13"/>
  <c r="F7" i="13" s="1"/>
  <c r="D9" i="13"/>
  <c r="F9" i="13" s="1"/>
  <c r="D12" i="13"/>
  <c r="D14" i="13"/>
  <c r="F14" i="13" s="1"/>
  <c r="N14" i="13" s="1"/>
  <c r="D15" i="13"/>
  <c r="F15" i="13" s="1"/>
  <c r="K15" i="13" s="1"/>
  <c r="D16" i="13"/>
  <c r="F16" i="13" s="1"/>
  <c r="O16" i="13" s="1"/>
  <c r="D20" i="13"/>
  <c r="D26" i="13"/>
  <c r="N26" i="13" s="1"/>
  <c r="D35" i="13"/>
  <c r="D42" i="13"/>
  <c r="F42" i="13" s="1"/>
  <c r="D43" i="13"/>
  <c r="F43" i="13" s="1"/>
  <c r="D44" i="13"/>
  <c r="F44" i="13" s="1"/>
  <c r="D47" i="13"/>
  <c r="F47" i="13" s="1"/>
  <c r="D48" i="13"/>
  <c r="F48" i="13" s="1"/>
  <c r="D53" i="13"/>
  <c r="F53" i="13" s="1"/>
  <c r="D54" i="13"/>
  <c r="F54" i="13" s="1"/>
  <c r="D55" i="13"/>
  <c r="F55" i="13" s="1"/>
  <c r="D58" i="13"/>
  <c r="F58" i="13" s="1"/>
  <c r="D59" i="13"/>
  <c r="F59" i="13" s="1"/>
  <c r="D61" i="13"/>
  <c r="D62" i="13"/>
  <c r="D66" i="13"/>
  <c r="D67" i="13"/>
  <c r="D68" i="13"/>
  <c r="D69" i="13"/>
  <c r="D70" i="13"/>
  <c r="D71" i="13"/>
  <c r="D73" i="13"/>
  <c r="D77" i="13"/>
  <c r="F77" i="13" s="1"/>
  <c r="D84" i="13"/>
  <c r="D85" i="13"/>
  <c r="D86" i="13"/>
  <c r="D87" i="13"/>
  <c r="D89" i="13"/>
  <c r="D90" i="13"/>
  <c r="D91" i="13"/>
  <c r="D93" i="13"/>
  <c r="D94" i="13"/>
  <c r="D95" i="13"/>
  <c r="D96" i="13"/>
  <c r="D97" i="13"/>
  <c r="D98" i="13"/>
  <c r="D99" i="13"/>
  <c r="D101" i="13"/>
  <c r="D102" i="13"/>
  <c r="D103" i="13"/>
  <c r="D105" i="13"/>
  <c r="D106" i="13"/>
  <c r="D107" i="13"/>
  <c r="D108" i="13"/>
  <c r="D109" i="13"/>
  <c r="D111" i="13"/>
  <c r="D112" i="13"/>
  <c r="D113" i="13"/>
  <c r="D115" i="13"/>
  <c r="D116" i="13"/>
  <c r="D117" i="13"/>
  <c r="D118" i="13"/>
  <c r="D119" i="13"/>
  <c r="D120" i="13"/>
  <c r="D121" i="13"/>
  <c r="D123" i="13"/>
  <c r="D124" i="13"/>
  <c r="D125" i="13"/>
  <c r="D126" i="13"/>
  <c r="D4" i="13"/>
  <c r="F4" i="13" s="1"/>
  <c r="D3" i="13"/>
  <c r="F3" i="13" s="1"/>
  <c r="AC5" i="13"/>
  <c r="AC36" i="13" l="1"/>
  <c r="AC104" i="13"/>
  <c r="Q19" i="13"/>
  <c r="J17" i="13"/>
  <c r="F19" i="13"/>
  <c r="F27" i="13"/>
  <c r="L27" i="13"/>
  <c r="F26" i="13"/>
  <c r="F72" i="13"/>
  <c r="I72" i="13" s="1"/>
  <c r="I60" i="13"/>
  <c r="C49" i="13"/>
  <c r="D49" i="13" s="1"/>
  <c r="J57" i="13"/>
  <c r="J70" i="13"/>
  <c r="H70" i="13"/>
  <c r="K44" i="13"/>
  <c r="L43" i="13"/>
  <c r="L54" i="13"/>
  <c r="N35" i="13"/>
  <c r="O26" i="13"/>
  <c r="H18" i="13"/>
  <c r="H17" i="13"/>
  <c r="F70" i="13"/>
  <c r="F69" i="13"/>
  <c r="O69" i="13" s="1"/>
  <c r="F67" i="13"/>
  <c r="F68" i="13"/>
  <c r="F71" i="13"/>
  <c r="F73" i="13"/>
  <c r="F66" i="13"/>
  <c r="O59" i="13"/>
  <c r="M56" i="13"/>
  <c r="M113" i="13"/>
  <c r="Q91" i="13"/>
  <c r="F113" i="13"/>
  <c r="F91" i="13"/>
  <c r="K77" i="13"/>
  <c r="G47" i="13"/>
  <c r="G71" i="13"/>
  <c r="N58" i="13"/>
  <c r="G58" i="13"/>
  <c r="J46" i="13"/>
  <c r="L45" i="13"/>
  <c r="F36" i="13"/>
  <c r="M36" i="13" s="1"/>
  <c r="I8" i="13"/>
  <c r="F49" i="13" l="1"/>
  <c r="I49" i="13"/>
  <c r="AK64" i="13"/>
  <c r="AK52" i="13"/>
  <c r="R6" i="14" l="1"/>
  <c r="AD133" i="13" l="1"/>
  <c r="E6" i="14" s="1"/>
  <c r="AE133" i="13"/>
  <c r="F6" i="14" s="1"/>
  <c r="AF133" i="13"/>
  <c r="G6" i="14" s="1"/>
  <c r="AG133" i="13"/>
  <c r="H6" i="14" s="1"/>
  <c r="AH133" i="13"/>
  <c r="I6" i="14" s="1"/>
  <c r="AI133" i="13"/>
  <c r="J6" i="14" s="1"/>
  <c r="AJ133" i="13"/>
  <c r="K6" i="14" s="1"/>
  <c r="AK133" i="13"/>
  <c r="L6" i="14" s="1"/>
  <c r="AL133" i="13"/>
  <c r="M6" i="14" s="1"/>
  <c r="AN133" i="13"/>
  <c r="N6" i="14" s="1"/>
  <c r="AO133" i="13"/>
  <c r="P6" i="14" s="1"/>
  <c r="AP133" i="13"/>
  <c r="Q6" i="14" s="1"/>
  <c r="G133" i="13"/>
  <c r="E5" i="14" s="1"/>
  <c r="H133" i="13"/>
  <c r="F5" i="14" s="1"/>
  <c r="I133" i="13"/>
  <c r="G5" i="14" s="1"/>
  <c r="J133" i="13"/>
  <c r="H5" i="14" s="1"/>
  <c r="K133" i="13"/>
  <c r="I5" i="14" s="1"/>
  <c r="L133" i="13"/>
  <c r="J5" i="14" s="1"/>
  <c r="M133" i="13"/>
  <c r="K5" i="14" s="1"/>
  <c r="N133" i="13"/>
  <c r="L5" i="14" s="1"/>
  <c r="O133" i="13"/>
  <c r="M5" i="14" s="1"/>
  <c r="P133" i="13"/>
  <c r="N5" i="14" s="1"/>
  <c r="Q133" i="13"/>
  <c r="P5" i="14" s="1"/>
  <c r="R133" i="13"/>
  <c r="Q5" i="14" s="1"/>
  <c r="S133" i="13"/>
  <c r="R5" i="14" s="1"/>
  <c r="R7" i="14" s="1"/>
  <c r="AD2" i="13"/>
  <c r="AE2" i="13"/>
  <c r="AF2" i="13"/>
  <c r="AG2" i="13"/>
  <c r="AH2" i="13"/>
  <c r="AI2" i="13"/>
  <c r="AJ2" i="13"/>
  <c r="AK2" i="13"/>
  <c r="AL2" i="13"/>
  <c r="AN2" i="13"/>
  <c r="AO2" i="13"/>
  <c r="AP2" i="13"/>
  <c r="G2" i="13"/>
  <c r="H2" i="13"/>
  <c r="I2" i="13"/>
  <c r="J2" i="13"/>
  <c r="K2" i="13"/>
  <c r="L2" i="13"/>
  <c r="M2" i="13"/>
  <c r="N2" i="13"/>
  <c r="O2" i="13"/>
  <c r="P2" i="13"/>
  <c r="R2" i="13"/>
  <c r="S2" i="13"/>
  <c r="Q7" i="14" l="1"/>
  <c r="H7" i="14"/>
  <c r="H9" i="14" s="1"/>
  <c r="G7" i="14"/>
  <c r="G9" i="14" s="1"/>
  <c r="F7" i="14"/>
  <c r="F9" i="14" s="1"/>
  <c r="I7" i="14"/>
  <c r="I9" i="14" s="1"/>
  <c r="N7" i="14"/>
  <c r="N9" i="14" s="1"/>
  <c r="K7" i="14"/>
  <c r="K9" i="14" s="1"/>
  <c r="P7" i="14"/>
  <c r="J7" i="14"/>
  <c r="J9" i="14" s="1"/>
  <c r="L7" i="14"/>
  <c r="L9" i="14" s="1"/>
  <c r="S6" i="14"/>
  <c r="M7" i="14"/>
  <c r="M9" i="14" s="1"/>
  <c r="S5" i="14"/>
  <c r="E7" i="14"/>
  <c r="E9" i="14" s="1"/>
  <c r="S7" i="14" l="1"/>
  <c r="F133" i="13" l="1"/>
  <c r="AC133" i="13" l="1"/>
</calcChain>
</file>

<file path=xl/sharedStrings.xml><?xml version="1.0" encoding="utf-8"?>
<sst xmlns="http://schemas.openxmlformats.org/spreadsheetml/2006/main" count="738" uniqueCount="197">
  <si>
    <t>Kỹ thuật lạnh ứng dụng</t>
  </si>
  <si>
    <t>Trang bị điện HTL-2</t>
  </si>
  <si>
    <t>TT Lắp đặt HTL-3</t>
  </si>
  <si>
    <t>Khoa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</si>
  <si>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</si>
  <si>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</si>
  <si>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</si>
  <si>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</si>
  <si>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</si>
  <si>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</si>
  <si>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</si>
  <si>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</si>
  <si>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Nhóm</t>
  </si>
  <si>
    <t>Đv</t>
  </si>
  <si>
    <t>TT</t>
  </si>
  <si>
    <t>Thực tập  HT điều hòa không khí ô tô</t>
  </si>
  <si>
    <t xml:space="preserve"> </t>
  </si>
  <si>
    <t>TT gò - hàn</t>
  </si>
  <si>
    <t>Sĩ số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</si>
  <si>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</si>
  <si>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</si>
  <si>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</si>
  <si>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</si>
  <si>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</si>
  <si>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</si>
  <si>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</si>
  <si>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AutoCAD</t>
  </si>
  <si>
    <t>TT Lạnh cơ bản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</si>
  <si>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</si>
  <si>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</si>
  <si>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</si>
  <si>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</si>
  <si>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</si>
  <si>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Thực tập tốt nghiệp</t>
  </si>
  <si>
    <t>HK1</t>
  </si>
  <si>
    <t>HK 2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</si>
  <si>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</si>
  <si>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</si>
  <si>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</si>
  <si>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</si>
  <si>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</si>
  <si>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</si>
  <si>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Gia công lắp đặt đường ống -60(12-45-3)</t>
  </si>
  <si>
    <t>Chuyên đề Máy lạnh-45(20-20-5)</t>
  </si>
  <si>
    <t>TT Tốt nghiệp</t>
  </si>
  <si>
    <t>KT Sấy -2</t>
  </si>
  <si>
    <t>Điện tử công suất (15-28-2) 45t</t>
  </si>
  <si>
    <t>Pháp luật -15t</t>
  </si>
  <si>
    <t>PLC-60(10-47-3)-60t</t>
  </si>
  <si>
    <t xml:space="preserve">Chính trị </t>
  </si>
  <si>
    <t>GD Quốc phòng-An ninh</t>
  </si>
  <si>
    <t>15t</t>
  </si>
  <si>
    <t>60t</t>
  </si>
  <si>
    <t>30t</t>
  </si>
  <si>
    <t>120t</t>
  </si>
  <si>
    <t>Phương pháp NCKH</t>
  </si>
  <si>
    <t>Hoá học 1</t>
  </si>
  <si>
    <t>Toán 3</t>
  </si>
  <si>
    <t>Ngữ văn 3</t>
  </si>
  <si>
    <t>Vật lý 2</t>
  </si>
  <si>
    <t>Hoá học 2</t>
  </si>
  <si>
    <t>Toán 4</t>
  </si>
  <si>
    <t>Ngữ văn 4</t>
  </si>
  <si>
    <t>Vật lý 3</t>
  </si>
  <si>
    <t>Cơ sở nhiệt động kỹ thuật và truyền nhiệt</t>
  </si>
  <si>
    <t>Thực tập Lạnh cơ bản</t>
  </si>
  <si>
    <t>Trang bị điện hệ thống lạnh</t>
  </si>
  <si>
    <t>Kỹ thuật điều hoà không khí</t>
  </si>
  <si>
    <t>Thực tập hệ thống điều hoà không khí cục bộ</t>
  </si>
  <si>
    <t>Pháp luật</t>
  </si>
  <si>
    <t>Anh văn chuyên ngành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</si>
  <si>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</si>
  <si>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</si>
  <si>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</si>
  <si>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</si>
  <si>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Đồ án 1</t>
  </si>
  <si>
    <t>Vận hành bảo trì hệ thống lạnh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</si>
  <si>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</si>
  <si>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</si>
  <si>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</si>
  <si>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</si>
  <si>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</si>
  <si>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Chuyên đề máy lạnh</t>
  </si>
  <si>
    <t>Điều hòa không khí ôtô 2(1/1)</t>
  </si>
  <si>
    <t>Thiết kế lắp đặt sơ bộ hệ thống máy lạnh</t>
  </si>
  <si>
    <t>Tự động hóa hệ thống lạnh</t>
  </si>
  <si>
    <t>DÀNH CNL</t>
  </si>
  <si>
    <t>Đo lường Điện - Lạnh</t>
  </si>
  <si>
    <t>DÀNH KML</t>
  </si>
  <si>
    <t>Kỹ thuật lạnh thực phẩm</t>
  </si>
  <si>
    <t xml:space="preserve">Thực tập hệ thống máy lạnh cục bộ </t>
  </si>
  <si>
    <t>An toàn lao động điện lạnh</t>
  </si>
  <si>
    <t>Cơ sở ktd</t>
  </si>
  <si>
    <t>Vật lý 1</t>
  </si>
  <si>
    <t>Tin học 4(2/2)</t>
  </si>
  <si>
    <t>Anh văn- 60</t>
  </si>
  <si>
    <t xml:space="preserve">Kỹ năng mềm </t>
  </si>
  <si>
    <t>Vẽ KT</t>
  </si>
  <si>
    <t>Ngữ văn 2</t>
  </si>
  <si>
    <t>DÀNH  KML</t>
  </si>
  <si>
    <t>Thực tập ht điều hòa không khí trung tâm</t>
  </si>
  <si>
    <t>Thực tập HT điều hòa không khí trung tâm</t>
  </si>
  <si>
    <t>Thực tập HT máy lạnh dân dụng và thương nghiệp</t>
  </si>
  <si>
    <t xml:space="preserve">Thực tập gò hàn </t>
  </si>
  <si>
    <t>90t</t>
  </si>
  <si>
    <t>Toán 2-4</t>
  </si>
  <si>
    <t>CT2- PL1-GDTC 1</t>
  </si>
  <si>
    <t>Đo lường điện lạnh</t>
  </si>
  <si>
    <t>TG</t>
  </si>
  <si>
    <t>Lắp đặt hệ thống Điều hòa KK cục bộ-</t>
  </si>
  <si>
    <t xml:space="preserve">Lắp đặt hệ thống máy lạnh dân dụng-150 </t>
  </si>
  <si>
    <t>khối lương cả năm 18-19</t>
  </si>
  <si>
    <t>cộng</t>
  </si>
  <si>
    <t>HK2</t>
  </si>
  <si>
    <t>TỔNG</t>
  </si>
  <si>
    <t>CỘNG</t>
  </si>
  <si>
    <t>18 CD-KML1,2</t>
  </si>
  <si>
    <t>16 TCN-LĐL-9+3- Hào- SS:  45</t>
  </si>
  <si>
    <t>16CD 1,2,3 -Phong -Liêm  -Quang  SS: 51-45-41</t>
  </si>
  <si>
    <t xml:space="preserve">17 T4- TCN-CNL1 -9+3-Khoa </t>
  </si>
  <si>
    <t>18 CD-VSL- 1,2,3</t>
  </si>
  <si>
    <t>18 CD-CNL1</t>
  </si>
  <si>
    <t>18 C2-CNL1</t>
  </si>
  <si>
    <t>Điện tử cơ bản</t>
  </si>
  <si>
    <t>Thiện</t>
  </si>
  <si>
    <t>út hiền</t>
  </si>
  <si>
    <t>Lành</t>
  </si>
  <si>
    <t>Thực tập trang bị điện HT lạnh</t>
  </si>
  <si>
    <t>Thực tập trang bị điện HT  lạnh</t>
  </si>
  <si>
    <t>KL thực/lớp</t>
  </si>
  <si>
    <t>17 T4- TCN-LĐL1,2 -9+3-  Huân, Quí</t>
  </si>
  <si>
    <t>KL thực/Lớp</t>
  </si>
  <si>
    <t>Đồ án chuyên ngành</t>
  </si>
  <si>
    <t>Cơ sở Kỹ thuật Lạnh</t>
  </si>
  <si>
    <t>Thực tập hệ thống máy lạnh cục bộ</t>
  </si>
  <si>
    <t>Thực tập trang bị điện hệ thống nhiệt lạnh</t>
  </si>
  <si>
    <t>Giáo dục thể chất</t>
  </si>
  <si>
    <t>Anh van chuyên ngành</t>
  </si>
  <si>
    <t>Kỹ năng mềm</t>
  </si>
  <si>
    <t>Giáo dục quốc phòng - An ninh</t>
  </si>
  <si>
    <t>kỹ thuật điều hòa không khí</t>
  </si>
  <si>
    <t>Cơ sở kỹ thuật lạnh</t>
  </si>
  <si>
    <t>T. Gia</t>
  </si>
  <si>
    <t>T.Thiện</t>
  </si>
  <si>
    <t>17 CD- KML 1, 2 - Lợi, Chi     SS: 52-34</t>
  </si>
  <si>
    <t>17 CD-VSL1,2-Huyền Nga, Trang   - SS :  SS 45-52</t>
  </si>
  <si>
    <t>18 T4- TCN -9+3- Chì, Hòa VSL 1,2</t>
  </si>
  <si>
    <t>18 T4- TCN -9+3- Thì KML1</t>
  </si>
  <si>
    <t>17 CD-CNL-1-Viết    SS: 59</t>
  </si>
  <si>
    <t>t7</t>
  </si>
  <si>
    <t>nhiệt động</t>
  </si>
  <si>
    <t>kiêm nghiệm</t>
  </si>
  <si>
    <t>Huân,2</t>
  </si>
  <si>
    <t>Hòa,1,3</t>
  </si>
  <si>
    <t xml:space="preserve"> Thì,2,3</t>
  </si>
  <si>
    <t xml:space="preserve"> Viết,2</t>
  </si>
  <si>
    <t>Khoa,1</t>
  </si>
  <si>
    <t>Hào,1</t>
  </si>
  <si>
    <t>Quý,2</t>
  </si>
  <si>
    <t>Huân,1</t>
  </si>
  <si>
    <t>Hòa,2</t>
  </si>
  <si>
    <t>Hiệp,1</t>
  </si>
  <si>
    <t>Hào,2</t>
  </si>
  <si>
    <t>Lê Huân,1,3</t>
  </si>
  <si>
    <t>Quang,1</t>
  </si>
  <si>
    <t>Quý2,3</t>
  </si>
  <si>
    <t xml:space="preserve"> Viết,1</t>
  </si>
  <si>
    <t>Khoa,2</t>
  </si>
  <si>
    <t>Liêm,2</t>
  </si>
  <si>
    <t>Số nhóm</t>
  </si>
  <si>
    <t>Phan Hữu Lực</t>
  </si>
  <si>
    <t>Lực</t>
  </si>
  <si>
    <t>An</t>
  </si>
  <si>
    <t>Xong</t>
  </si>
  <si>
    <t>tập trung 1 Buổi chiều</t>
  </si>
  <si>
    <t>2 ngày sát nhau</t>
  </si>
  <si>
    <t>Diệp</t>
  </si>
  <si>
    <t>a thif muoons dayj 16 TCN-LDDL</t>
  </si>
  <si>
    <t>t6,t7</t>
  </si>
  <si>
    <t>A Bình</t>
  </si>
  <si>
    <t>sáng t3,4</t>
  </si>
  <si>
    <t>17 CD-CNL1, 58</t>
  </si>
  <si>
    <t>16 TCN-LĐL-9+3- Hào, ss:44</t>
  </si>
  <si>
    <t>16CD 1,2,3 -Quang-  Hào, ss:51-45-41</t>
  </si>
  <si>
    <t>17 T4- TCN -LĐL1,2 9+3-   Huân,Quý, ss:40-37</t>
  </si>
  <si>
    <t>17 T4- TCN -CNL1-9+3-   Khoa, ss:49</t>
  </si>
  <si>
    <t>17 CD-- KML1,2, ss:52-34</t>
  </si>
  <si>
    <t>17 CD-VSL 1,2, ss:45-51</t>
  </si>
  <si>
    <t>18 T4- TCN -9+3-VSL1,2, ss:65-66</t>
  </si>
  <si>
    <t>18 T4- TCN -9+3-KML1, ss:46</t>
  </si>
  <si>
    <t>18 CD-VSL-1,2,3, ss:60-58-59</t>
  </si>
  <si>
    <t>18 CD-CNL1, ss:65</t>
  </si>
  <si>
    <t>18 CD-KML1,2, ss:58-50</t>
  </si>
  <si>
    <t>Diệp Thị Lành</t>
  </si>
  <si>
    <t>Nguyễn Thị Út Hiền</t>
  </si>
  <si>
    <t>Lành,1</t>
  </si>
  <si>
    <t>Danh sách giáo viên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</si>
</sst>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rgb="FFFF0000"/>
      <name val="Calibri"/>
      <family val="2"/>
    </font>
    <font>
      <sz val="13"/>
      <color theme="1"/>
      <name val="Times New Roman"/>
      <family val="1"/>
    </font>
    <font>
      <b/>
      <sz val="12"/>
      <name val="Calibri"/>
      <family val="2"/>
    </font>
    <font>
      <b/>
      <sz val="12"/>
      <name val="Times New Roman"/>
      <family val="1"/>
    </font>
    <font>
      <sz val="16"/>
      <name val="Calibri"/>
      <family val="2"/>
    </font>
    <font>
      <sz val="10"/>
      <color rgb="FF00B0F0"/>
      <name val="Calibri"/>
      <family val="2"/>
    </font>
    <font>
      <sz val="10"/>
      <color rgb="FF00B0F0"/>
      <name val="Times New Roman"/>
      <family val="1"/>
    </font>
    <font>
      <sz val="14"/>
      <name val="Calibri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5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1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  <xf numFmtId="0" fontId="14" fillId="0" borderId="0" xfId="0" applyFont="1" applyFill="1" applyAlignment="1">
      <alignment horizontal="left" vertical="top"/>
    </xf>
    <xf numFmtId="0" fontId="14" fillId="0" borderId="2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4" fillId="13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left" vertical="top"/>
    </xf>
    <xf numFmtId="0" fontId="2" fillId="13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top"/>
    </xf>
    <xf numFmtId="0" fontId="2" fillId="13" borderId="1" xfId="3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top"/>
    </xf>
    <xf numFmtId="0" fontId="10" fillId="0" borderId="13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top"/>
    </xf>
    <xf numFmtId="0" fontId="7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4" borderId="0" xfId="0" applyFont="1" applyFill="1" applyAlignment="1">
      <alignment horizontal="left" vertical="top"/>
    </xf>
    <xf numFmtId="0" fontId="4" fillId="13" borderId="4" xfId="0" applyFont="1" applyFill="1" applyBorder="1" applyAlignment="1">
      <alignment horizontal="center" vertical="top"/>
    </xf>
    <xf numFmtId="0" fontId="4" fillId="13" borderId="1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top"/>
    </xf>
    <xf numFmtId="0" fontId="4" fillId="13" borderId="4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top"/>
    </xf>
    <xf numFmtId="0" fontId="13" fillId="12" borderId="10" xfId="0" applyFont="1" applyFill="1" applyBorder="1" applyAlignment="1">
      <alignment horizontal="center" vertical="top"/>
    </xf>
    <xf numFmtId="0" fontId="13" fillId="12" borderId="11" xfId="0" applyFont="1" applyFill="1" applyBorder="1" applyAlignment="1">
      <alignment horizontal="center" vertical="top"/>
    </xf>
    <xf numFmtId="0" fontId="16" fillId="12" borderId="9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/>
    </xf>
    <xf numFmtId="0" fontId="18" fillId="12" borderId="12" xfId="0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1"/>
  <sheetViews>
    <sheetView topLeftCell="I1" zoomScale="85" zoomScaleNormal="85" workbookViewId="0">
      <selection activeCell="AF15" sqref="AF15"/>
    </sheetView>
  </sheetViews>
  <sheetFormatPr defaultColWidth="8.88671875" defaultRowHeight="13.8" x14ac:dyDescent="0.3"/>
  <cols>
    <col min="1" max="1" width="3.5546875" style="54" customWidth="1"/>
    <col min="2" max="2" width="40.44140625" style="40" customWidth="1"/>
    <col min="3" max="4" width="5.33203125" style="6" customWidth="1"/>
    <col min="5" max="5" width="8" style="6" customWidth="1"/>
    <col min="6" max="7" width="5.88671875" style="6" customWidth="1"/>
    <col min="8" max="8" width="6.44140625" style="110" customWidth="1"/>
    <col min="9" max="9" width="5.6640625" style="6" customWidth="1"/>
    <col min="10" max="10" width="6.5546875" style="110" customWidth="1"/>
    <col min="11" max="11" width="5.44140625" style="40" customWidth="1"/>
    <col min="12" max="12" width="6" style="111" customWidth="1"/>
    <col min="13" max="13" width="5.6640625" style="40" customWidth="1"/>
    <col min="14" max="14" width="5.88671875" style="111" customWidth="1"/>
    <col min="15" max="15" width="6.33203125" style="40" customWidth="1"/>
    <col min="16" max="16" width="6.33203125" style="111" customWidth="1"/>
    <col min="17" max="17" width="4.88671875" style="40" customWidth="1"/>
    <col min="18" max="18" width="7.88671875" style="40" customWidth="1"/>
    <col min="19" max="19" width="5.109375" style="40" customWidth="1"/>
    <col min="20" max="20" width="5.33203125" style="55" customWidth="1"/>
    <col min="21" max="21" width="3.6640625" style="40" customWidth="1"/>
    <col min="22" max="22" width="37.44140625" style="6" customWidth="1"/>
    <col min="23" max="23" width="4.33203125" style="6" hidden="1" customWidth="1"/>
    <col min="24" max="24" width="4.5546875" style="54" hidden="1" customWidth="1"/>
    <col min="25" max="25" width="4.33203125" style="54" hidden="1" customWidth="1"/>
    <col min="26" max="28" width="5.33203125" style="6" customWidth="1"/>
    <col min="29" max="29" width="6.5546875" style="6" customWidth="1"/>
    <col min="30" max="30" width="6" style="50" customWidth="1"/>
    <col min="31" max="31" width="6.6640625" style="110" customWidth="1"/>
    <col min="32" max="32" width="6" style="6" customWidth="1"/>
    <col min="33" max="33" width="6.88671875" style="110" customWidth="1"/>
    <col min="34" max="34" width="7.5546875" style="6" customWidth="1"/>
    <col min="35" max="35" width="6.33203125" style="110" customWidth="1"/>
    <col min="36" max="36" width="6" style="6" customWidth="1"/>
    <col min="37" max="37" width="6" style="110" customWidth="1"/>
    <col min="38" max="38" width="6" style="6" customWidth="1"/>
    <col min="39" max="39" width="6" style="110" customWidth="1"/>
    <col min="40" max="40" width="6" style="126" customWidth="1"/>
    <col min="41" max="41" width="5.44140625" style="6" customWidth="1"/>
    <col min="42" max="42" width="6.88671875" style="40" customWidth="1"/>
    <col min="43" max="43" width="22.88671875" style="54" customWidth="1"/>
    <col min="44" max="44" width="11.88671875" style="54" customWidth="1"/>
    <col min="45" max="16384" width="8.88671875" style="40"/>
  </cols>
  <sheetData>
    <row r="1" spans="1:44" ht="18.75" customHeight="1" x14ac:dyDescent="0.3">
      <c r="A1" s="7"/>
      <c r="B1" s="59" t="s">
        <v>34</v>
      </c>
      <c r="C1" s="91" t="s">
        <v>13</v>
      </c>
      <c r="D1" s="91" t="s">
        <v>129</v>
      </c>
      <c r="E1" s="91" t="s">
        <v>169</v>
      </c>
      <c r="F1" s="92" t="s">
        <v>23</v>
      </c>
      <c r="G1" s="25" t="s">
        <v>11</v>
      </c>
      <c r="H1" s="109" t="s">
        <v>6</v>
      </c>
      <c r="I1" s="25" t="s">
        <v>5</v>
      </c>
      <c r="J1" s="109" t="s">
        <v>10</v>
      </c>
      <c r="K1" s="25" t="s">
        <v>4</v>
      </c>
      <c r="L1" s="109" t="s">
        <v>7</v>
      </c>
      <c r="M1" s="25" t="s">
        <v>9</v>
      </c>
      <c r="N1" s="109" t="s">
        <v>8</v>
      </c>
      <c r="O1" s="25" t="s">
        <v>3</v>
      </c>
      <c r="P1" s="112" t="s">
        <v>21</v>
      </c>
      <c r="Q1" s="37" t="s">
        <v>108</v>
      </c>
      <c r="R1" s="37" t="s">
        <v>108</v>
      </c>
      <c r="S1" s="37" t="s">
        <v>108</v>
      </c>
      <c r="T1" s="38"/>
      <c r="U1" s="39" t="s">
        <v>14</v>
      </c>
      <c r="V1" s="87" t="s">
        <v>35</v>
      </c>
      <c r="W1" s="36" t="s">
        <v>22</v>
      </c>
      <c r="X1" s="7" t="s">
        <v>18</v>
      </c>
      <c r="Y1" s="24" t="s">
        <v>12</v>
      </c>
      <c r="Z1" s="25" t="s">
        <v>13</v>
      </c>
      <c r="AA1" s="25" t="s">
        <v>131</v>
      </c>
      <c r="AB1" s="25" t="s">
        <v>169</v>
      </c>
      <c r="AC1" s="26" t="s">
        <v>23</v>
      </c>
      <c r="AD1" s="25" t="s">
        <v>11</v>
      </c>
      <c r="AE1" s="109" t="s">
        <v>6</v>
      </c>
      <c r="AF1" s="25" t="s">
        <v>5</v>
      </c>
      <c r="AG1" s="109" t="s">
        <v>10</v>
      </c>
      <c r="AH1" s="25" t="s">
        <v>4</v>
      </c>
      <c r="AI1" s="109" t="s">
        <v>7</v>
      </c>
      <c r="AJ1" s="25" t="s">
        <v>9</v>
      </c>
      <c r="AK1" s="109" t="s">
        <v>8</v>
      </c>
      <c r="AL1" s="72" t="s">
        <v>3</v>
      </c>
      <c r="AM1" s="122" t="s">
        <v>171</v>
      </c>
      <c r="AN1" s="124" t="s">
        <v>21</v>
      </c>
      <c r="AO1" s="37" t="s">
        <v>108</v>
      </c>
      <c r="AP1" s="37" t="s">
        <v>108</v>
      </c>
    </row>
    <row r="2" spans="1:44" ht="16.5" customHeight="1" x14ac:dyDescent="0.3">
      <c r="A2" s="27"/>
      <c r="B2" s="17" t="s">
        <v>117</v>
      </c>
      <c r="C2" s="90"/>
      <c r="D2" s="90"/>
      <c r="E2" s="90"/>
      <c r="F2" s="90"/>
      <c r="G2" s="17">
        <f t="shared" ref="G2:P2" si="0">SUM(G3:G132)</f>
        <v>270</v>
      </c>
      <c r="H2" s="109">
        <f t="shared" si="0"/>
        <v>367.5</v>
      </c>
      <c r="I2" s="17">
        <f t="shared" si="0"/>
        <v>472.5</v>
      </c>
      <c r="J2" s="109">
        <f t="shared" si="0"/>
        <v>495</v>
      </c>
      <c r="K2" s="17">
        <f t="shared" si="0"/>
        <v>330</v>
      </c>
      <c r="L2" s="109">
        <f t="shared" si="0"/>
        <v>457.5</v>
      </c>
      <c r="M2" s="17">
        <f t="shared" si="0"/>
        <v>427.5</v>
      </c>
      <c r="N2" s="109">
        <f t="shared" si="0"/>
        <v>305</v>
      </c>
      <c r="O2" s="17">
        <f t="shared" si="0"/>
        <v>375</v>
      </c>
      <c r="P2" s="109">
        <f t="shared" si="0"/>
        <v>30</v>
      </c>
      <c r="Q2" s="17"/>
      <c r="R2" s="17">
        <f>SUM(R3:R132)</f>
        <v>0</v>
      </c>
      <c r="S2" s="17">
        <f>SUM(S3:S132)</f>
        <v>0</v>
      </c>
      <c r="T2" s="22"/>
      <c r="U2" s="41"/>
      <c r="V2" s="17" t="s">
        <v>182</v>
      </c>
      <c r="W2" s="105">
        <v>1</v>
      </c>
      <c r="X2" s="105">
        <v>6</v>
      </c>
      <c r="Y2" s="27">
        <v>1</v>
      </c>
      <c r="Z2" s="17"/>
      <c r="AA2" s="17"/>
      <c r="AB2" s="17"/>
      <c r="AC2" s="17"/>
      <c r="AD2" s="17">
        <f t="shared" ref="AD2:AP2" si="1">SUM(AD3:AD132)</f>
        <v>470</v>
      </c>
      <c r="AE2" s="109">
        <f t="shared" si="1"/>
        <v>517.5</v>
      </c>
      <c r="AF2" s="17">
        <f t="shared" si="1"/>
        <v>397.5</v>
      </c>
      <c r="AG2" s="109">
        <f t="shared" si="1"/>
        <v>390</v>
      </c>
      <c r="AH2" s="17">
        <f t="shared" si="1"/>
        <v>285</v>
      </c>
      <c r="AI2" s="109">
        <f t="shared" si="1"/>
        <v>420</v>
      </c>
      <c r="AJ2" s="17">
        <f t="shared" si="1"/>
        <v>337.5</v>
      </c>
      <c r="AK2" s="109">
        <f t="shared" si="1"/>
        <v>360</v>
      </c>
      <c r="AL2" s="17">
        <f t="shared" si="1"/>
        <v>435</v>
      </c>
      <c r="AM2" s="109">
        <f t="shared" si="1"/>
        <v>225</v>
      </c>
      <c r="AN2" s="17">
        <f t="shared" si="1"/>
        <v>150</v>
      </c>
      <c r="AO2" s="17">
        <f t="shared" si="1"/>
        <v>510</v>
      </c>
      <c r="AP2" s="17">
        <f t="shared" si="1"/>
        <v>0</v>
      </c>
    </row>
    <row r="3" spans="1:44" x14ac:dyDescent="0.3">
      <c r="A3" s="42">
        <v>1</v>
      </c>
      <c r="B3" s="88" t="s">
        <v>36</v>
      </c>
      <c r="C3" s="89">
        <v>30</v>
      </c>
      <c r="D3" s="89">
        <f>C3</f>
        <v>30</v>
      </c>
      <c r="E3" s="89"/>
      <c r="F3" s="89">
        <f>D3</f>
        <v>30</v>
      </c>
      <c r="G3" s="4"/>
      <c r="H3" s="57"/>
      <c r="I3" s="4"/>
      <c r="J3" s="57"/>
      <c r="K3" s="4"/>
      <c r="L3" s="57"/>
      <c r="M3" s="4"/>
      <c r="N3" s="57"/>
      <c r="O3" s="4"/>
      <c r="P3" s="57"/>
      <c r="Q3" s="4"/>
      <c r="R3" s="4"/>
      <c r="S3" s="23"/>
      <c r="T3" s="22"/>
      <c r="U3" s="61">
        <v>1</v>
      </c>
      <c r="V3" s="1" t="s">
        <v>109</v>
      </c>
      <c r="W3" s="18"/>
      <c r="X3" s="18"/>
      <c r="Y3" s="33"/>
      <c r="Z3" s="96">
        <v>120</v>
      </c>
      <c r="AA3" s="96">
        <f>Z3*0.75</f>
        <v>90</v>
      </c>
      <c r="AB3" s="96"/>
      <c r="AC3" s="96">
        <f>AA3</f>
        <v>90</v>
      </c>
      <c r="AD3" s="2"/>
      <c r="AE3" s="57"/>
      <c r="AF3" s="4"/>
      <c r="AG3" s="57"/>
      <c r="AH3" s="4"/>
      <c r="AI3" s="57">
        <f>AA3</f>
        <v>90</v>
      </c>
      <c r="AJ3" s="4"/>
      <c r="AK3" s="57"/>
      <c r="AL3" s="73"/>
      <c r="AM3" s="123"/>
      <c r="AN3" s="62"/>
      <c r="AO3" s="2"/>
      <c r="AP3" s="43"/>
    </row>
    <row r="4" spans="1:44" x14ac:dyDescent="0.3">
      <c r="A4" s="27">
        <v>2</v>
      </c>
      <c r="B4" s="20" t="s">
        <v>37</v>
      </c>
      <c r="C4" s="89">
        <v>45</v>
      </c>
      <c r="D4" s="89">
        <f>C4</f>
        <v>45</v>
      </c>
      <c r="E4" s="89"/>
      <c r="F4" s="89">
        <f t="shared" ref="F4:F9" si="2">D4</f>
        <v>45</v>
      </c>
      <c r="G4" s="4"/>
      <c r="H4" s="57"/>
      <c r="I4" s="4"/>
      <c r="J4" s="57"/>
      <c r="K4" s="4"/>
      <c r="L4" s="57"/>
      <c r="M4" s="4"/>
      <c r="N4" s="57">
        <v>45</v>
      </c>
      <c r="O4" s="4"/>
      <c r="P4" s="57"/>
      <c r="Q4" s="4"/>
      <c r="R4" s="4"/>
      <c r="S4" s="23"/>
      <c r="T4" s="22"/>
      <c r="U4" s="61">
        <v>2</v>
      </c>
      <c r="V4" s="20" t="s">
        <v>43</v>
      </c>
      <c r="W4" s="19"/>
      <c r="X4" s="29"/>
      <c r="Y4" s="33">
        <v>1</v>
      </c>
      <c r="Z4" s="96">
        <v>45</v>
      </c>
      <c r="AA4" s="96">
        <f>Z4</f>
        <v>45</v>
      </c>
      <c r="AB4" s="96"/>
      <c r="AC4" s="96">
        <v>45</v>
      </c>
      <c r="AD4" s="2">
        <v>45</v>
      </c>
      <c r="AE4" s="57"/>
      <c r="AF4" s="4"/>
      <c r="AG4" s="57"/>
      <c r="AH4" s="4"/>
      <c r="AI4" s="57"/>
      <c r="AJ4" s="4"/>
      <c r="AK4" s="57"/>
      <c r="AL4" s="73"/>
      <c r="AM4" s="123"/>
      <c r="AN4" s="62"/>
      <c r="AO4" s="2"/>
      <c r="AP4" s="43"/>
    </row>
    <row r="5" spans="1:44" x14ac:dyDescent="0.3">
      <c r="A5" s="42">
        <v>3</v>
      </c>
      <c r="B5" s="20" t="s">
        <v>39</v>
      </c>
      <c r="C5" s="89">
        <v>30</v>
      </c>
      <c r="D5" s="89">
        <f t="shared" ref="D5:D58" si="3">C5</f>
        <v>30</v>
      </c>
      <c r="E5" s="89"/>
      <c r="F5" s="89">
        <f t="shared" si="2"/>
        <v>30</v>
      </c>
      <c r="G5" s="4"/>
      <c r="H5" s="57"/>
      <c r="I5" s="4"/>
      <c r="J5" s="57"/>
      <c r="K5" s="4">
        <v>30</v>
      </c>
      <c r="L5" s="57"/>
      <c r="M5" s="4"/>
      <c r="N5" s="57"/>
      <c r="O5" s="4"/>
      <c r="P5" s="57"/>
      <c r="Q5" s="4"/>
      <c r="R5" s="4"/>
      <c r="S5" s="23"/>
      <c r="T5" s="22"/>
      <c r="U5" s="61">
        <v>3</v>
      </c>
      <c r="V5" s="20" t="s">
        <v>42</v>
      </c>
      <c r="W5" s="19"/>
      <c r="X5" s="19"/>
      <c r="Y5" s="19"/>
      <c r="Z5" s="96">
        <v>60</v>
      </c>
      <c r="AA5" s="96">
        <f>Z5*0.75</f>
        <v>45</v>
      </c>
      <c r="AB5" s="96"/>
      <c r="AC5" s="96">
        <f>Z5*0.75</f>
        <v>45</v>
      </c>
      <c r="AD5" s="2"/>
      <c r="AE5" s="57"/>
      <c r="AF5" s="4"/>
      <c r="AG5" s="57"/>
      <c r="AH5" s="4"/>
      <c r="AI5" s="57"/>
      <c r="AJ5" s="4">
        <f>AA5</f>
        <v>45</v>
      </c>
      <c r="AK5" s="57"/>
      <c r="AL5" s="73"/>
      <c r="AM5" s="123"/>
      <c r="AN5" s="62"/>
      <c r="AO5" s="2"/>
      <c r="AP5" s="43"/>
    </row>
    <row r="6" spans="1:44" ht="15" customHeight="1" x14ac:dyDescent="0.25">
      <c r="A6" s="27">
        <v>4</v>
      </c>
      <c r="B6" s="30" t="s">
        <v>38</v>
      </c>
      <c r="C6" s="89">
        <v>30</v>
      </c>
      <c r="D6" s="89">
        <f t="shared" si="3"/>
        <v>30</v>
      </c>
      <c r="E6" s="89"/>
      <c r="F6" s="89">
        <f t="shared" si="2"/>
        <v>30</v>
      </c>
      <c r="G6" s="4">
        <v>30</v>
      </c>
      <c r="H6" s="57"/>
      <c r="I6" s="4"/>
      <c r="J6" s="57"/>
      <c r="K6" s="4"/>
      <c r="L6" s="57"/>
      <c r="M6" s="4"/>
      <c r="N6" s="57"/>
      <c r="O6" s="4"/>
      <c r="P6" s="57"/>
      <c r="Q6" s="4"/>
      <c r="R6" s="4"/>
      <c r="S6" s="23"/>
      <c r="T6" s="22"/>
      <c r="U6" s="61">
        <v>4</v>
      </c>
      <c r="V6" s="20" t="s">
        <v>44</v>
      </c>
      <c r="W6" s="31"/>
      <c r="X6" s="28"/>
      <c r="Y6" s="28"/>
      <c r="Z6" s="89">
        <v>165</v>
      </c>
      <c r="AA6" s="89">
        <f>Z6</f>
        <v>165</v>
      </c>
      <c r="AB6" s="89"/>
      <c r="AC6" s="97"/>
      <c r="AD6" s="2"/>
      <c r="AE6" s="57"/>
      <c r="AF6" s="4"/>
      <c r="AG6" s="57"/>
      <c r="AH6" s="4"/>
      <c r="AI6" s="57"/>
      <c r="AJ6" s="4"/>
      <c r="AK6" s="57"/>
      <c r="AL6" s="73"/>
      <c r="AM6" s="123"/>
      <c r="AN6" s="62"/>
      <c r="AO6" s="2"/>
      <c r="AP6" s="43"/>
    </row>
    <row r="7" spans="1:44" x14ac:dyDescent="0.3">
      <c r="A7" s="42">
        <v>5</v>
      </c>
      <c r="B7" s="20" t="s">
        <v>40</v>
      </c>
      <c r="C7" s="89">
        <v>30</v>
      </c>
      <c r="D7" s="89">
        <f t="shared" si="3"/>
        <v>30</v>
      </c>
      <c r="E7" s="89"/>
      <c r="F7" s="89">
        <f t="shared" si="2"/>
        <v>30</v>
      </c>
      <c r="G7" s="4"/>
      <c r="H7" s="57">
        <v>30</v>
      </c>
      <c r="I7" s="4"/>
      <c r="J7" s="57"/>
      <c r="K7" s="4"/>
      <c r="L7" s="57"/>
      <c r="M7" s="4"/>
      <c r="N7" s="57"/>
      <c r="O7" s="4"/>
      <c r="P7" s="57"/>
      <c r="Q7" s="4"/>
      <c r="R7" s="4"/>
      <c r="S7" s="23"/>
      <c r="T7" s="22"/>
      <c r="U7" s="61">
        <v>5</v>
      </c>
      <c r="V7" s="88" t="s">
        <v>46</v>
      </c>
      <c r="W7" s="31"/>
      <c r="X7" s="19"/>
      <c r="Y7" s="19"/>
      <c r="Z7" s="89">
        <v>45</v>
      </c>
      <c r="AA7" s="89">
        <f>Z7</f>
        <v>45</v>
      </c>
      <c r="AB7" s="89"/>
      <c r="AC7" s="89"/>
      <c r="AD7" s="2"/>
      <c r="AE7" s="57"/>
      <c r="AF7" s="4"/>
      <c r="AG7" s="57"/>
      <c r="AH7" s="4"/>
      <c r="AI7" s="57"/>
      <c r="AJ7" s="4"/>
      <c r="AK7" s="57"/>
      <c r="AL7" s="73"/>
      <c r="AM7" s="123"/>
      <c r="AN7" s="62"/>
      <c r="AO7" s="2"/>
      <c r="AP7" s="43"/>
      <c r="AQ7" s="54" t="s">
        <v>177</v>
      </c>
    </row>
    <row r="8" spans="1:44" x14ac:dyDescent="0.3">
      <c r="A8" s="27">
        <v>6</v>
      </c>
      <c r="B8" s="1" t="s">
        <v>110</v>
      </c>
      <c r="C8" s="89">
        <v>150</v>
      </c>
      <c r="D8" s="89">
        <f>C8*0.75</f>
        <v>112.5</v>
      </c>
      <c r="E8" s="89"/>
      <c r="F8" s="89">
        <f t="shared" si="2"/>
        <v>112.5</v>
      </c>
      <c r="G8" s="4"/>
      <c r="H8" s="57"/>
      <c r="I8" s="4">
        <f>F8</f>
        <v>112.5</v>
      </c>
      <c r="J8" s="57"/>
      <c r="K8" s="4"/>
      <c r="L8" s="57"/>
      <c r="M8" s="4"/>
      <c r="N8" s="57"/>
      <c r="O8" s="4"/>
      <c r="P8" s="57"/>
      <c r="Q8" s="4"/>
      <c r="R8" s="4"/>
      <c r="S8" s="23"/>
      <c r="T8" s="22"/>
      <c r="U8" s="61">
        <v>6</v>
      </c>
      <c r="V8" s="88" t="s">
        <v>47</v>
      </c>
      <c r="W8" s="32"/>
      <c r="X8" s="19"/>
      <c r="Y8" s="19"/>
      <c r="Z8" s="89" t="s">
        <v>51</v>
      </c>
      <c r="AA8" s="89"/>
      <c r="AB8" s="89"/>
      <c r="AC8" s="89"/>
      <c r="AD8" s="2"/>
      <c r="AE8" s="57"/>
      <c r="AF8" s="4"/>
      <c r="AG8" s="57"/>
      <c r="AH8" s="4"/>
      <c r="AI8" s="57"/>
      <c r="AJ8" s="4"/>
      <c r="AK8" s="57"/>
      <c r="AL8" s="73"/>
      <c r="AM8" s="123"/>
      <c r="AN8" s="62"/>
      <c r="AO8" s="2"/>
      <c r="AP8" s="43"/>
    </row>
    <row r="9" spans="1:44" x14ac:dyDescent="0.3">
      <c r="A9" s="42">
        <v>7</v>
      </c>
      <c r="B9" s="20" t="s">
        <v>41</v>
      </c>
      <c r="C9" s="89">
        <v>30</v>
      </c>
      <c r="D9" s="89">
        <f t="shared" si="3"/>
        <v>30</v>
      </c>
      <c r="E9" s="89"/>
      <c r="F9" s="89">
        <f t="shared" si="2"/>
        <v>30</v>
      </c>
      <c r="G9" s="4"/>
      <c r="H9" s="57"/>
      <c r="I9" s="4">
        <v>30</v>
      </c>
      <c r="J9" s="57"/>
      <c r="K9" s="4"/>
      <c r="L9" s="57"/>
      <c r="M9" s="4"/>
      <c r="N9" s="57"/>
      <c r="O9" s="4"/>
      <c r="P9" s="57"/>
      <c r="Q9" s="4"/>
      <c r="R9" s="4"/>
      <c r="S9" s="23"/>
      <c r="T9" s="22"/>
      <c r="U9" s="61">
        <v>7</v>
      </c>
      <c r="V9" s="88" t="s">
        <v>48</v>
      </c>
      <c r="W9" s="32"/>
      <c r="X9" s="19"/>
      <c r="Y9" s="19"/>
      <c r="Z9" s="89" t="s">
        <v>52</v>
      </c>
      <c r="AA9" s="89"/>
      <c r="AB9" s="89"/>
      <c r="AC9" s="89"/>
      <c r="AD9" s="2"/>
      <c r="AE9" s="57"/>
      <c r="AF9" s="4"/>
      <c r="AG9" s="57"/>
      <c r="AH9" s="4"/>
      <c r="AI9" s="57"/>
      <c r="AJ9" s="4"/>
      <c r="AK9" s="57"/>
      <c r="AL9" s="73"/>
      <c r="AM9" s="123"/>
      <c r="AN9" s="62"/>
      <c r="AO9" s="2"/>
      <c r="AP9" s="43"/>
    </row>
    <row r="10" spans="1:44" x14ac:dyDescent="0.3">
      <c r="A10" s="27">
        <v>8</v>
      </c>
      <c r="B10" s="83" t="s">
        <v>49</v>
      </c>
      <c r="C10" s="89" t="s">
        <v>53</v>
      </c>
      <c r="D10" s="89"/>
      <c r="E10" s="89"/>
      <c r="F10" s="89"/>
      <c r="G10" s="4"/>
      <c r="H10" s="57"/>
      <c r="I10" s="4"/>
      <c r="J10" s="57"/>
      <c r="K10" s="4"/>
      <c r="L10" s="57"/>
      <c r="M10" s="4"/>
      <c r="N10" s="57"/>
      <c r="O10" s="4"/>
      <c r="P10" s="57"/>
      <c r="Q10" s="4"/>
      <c r="R10" s="4"/>
      <c r="S10" s="23"/>
      <c r="T10" s="22"/>
      <c r="U10" s="61"/>
      <c r="V10" s="4"/>
      <c r="W10" s="4"/>
      <c r="X10" s="14"/>
      <c r="Y10" s="14"/>
      <c r="Z10" s="89"/>
      <c r="AA10" s="89"/>
      <c r="AB10" s="89"/>
      <c r="AC10" s="89"/>
      <c r="AD10" s="2"/>
      <c r="AE10" s="57"/>
      <c r="AF10" s="4"/>
      <c r="AG10" s="57"/>
      <c r="AH10" s="4"/>
      <c r="AI10" s="57"/>
      <c r="AJ10" s="4"/>
      <c r="AK10" s="57"/>
      <c r="AL10" s="4"/>
      <c r="AM10" s="57"/>
      <c r="AN10" s="62"/>
      <c r="AO10" s="2"/>
      <c r="AP10" s="43"/>
    </row>
    <row r="11" spans="1:44" x14ac:dyDescent="0.3">
      <c r="A11" s="42">
        <v>9</v>
      </c>
      <c r="B11" s="83" t="s">
        <v>50</v>
      </c>
      <c r="C11" s="89" t="s">
        <v>54</v>
      </c>
      <c r="D11" s="89"/>
      <c r="E11" s="89"/>
      <c r="F11" s="89"/>
      <c r="G11" s="4"/>
      <c r="H11" s="57"/>
      <c r="I11" s="4"/>
      <c r="J11" s="57"/>
      <c r="K11" s="4"/>
      <c r="L11" s="57"/>
      <c r="M11" s="4"/>
      <c r="N11" s="57"/>
      <c r="O11" s="4"/>
      <c r="P11" s="57"/>
      <c r="Q11" s="4"/>
      <c r="R11" s="4"/>
      <c r="S11" s="23"/>
      <c r="T11" s="22"/>
      <c r="U11" s="61"/>
      <c r="V11" s="4"/>
      <c r="W11" s="5"/>
      <c r="X11" s="29"/>
      <c r="Y11" s="29"/>
      <c r="Z11" s="89"/>
      <c r="AA11" s="89"/>
      <c r="AB11" s="89"/>
      <c r="AC11" s="89"/>
      <c r="AD11" s="2"/>
      <c r="AE11" s="57"/>
      <c r="AF11" s="4"/>
      <c r="AG11" s="57"/>
      <c r="AH11" s="4"/>
      <c r="AI11" s="57"/>
      <c r="AJ11" s="4"/>
      <c r="AK11" s="57"/>
      <c r="AL11" s="73"/>
      <c r="AM11" s="123"/>
      <c r="AN11" s="62"/>
      <c r="AO11" s="2"/>
      <c r="AP11" s="43"/>
    </row>
    <row r="12" spans="1:44" hidden="1" x14ac:dyDescent="0.3">
      <c r="A12" s="27"/>
      <c r="B12" s="29"/>
      <c r="C12" s="89"/>
      <c r="D12" s="89">
        <f t="shared" si="3"/>
        <v>0</v>
      </c>
      <c r="E12" s="89"/>
      <c r="F12" s="89"/>
      <c r="G12" s="4"/>
      <c r="H12" s="57"/>
      <c r="I12" s="4"/>
      <c r="J12" s="57"/>
      <c r="K12" s="4"/>
      <c r="L12" s="57"/>
      <c r="M12" s="4"/>
      <c r="N12" s="57"/>
      <c r="O12" s="4"/>
      <c r="P12" s="57"/>
      <c r="Q12" s="4"/>
      <c r="R12" s="4"/>
      <c r="S12" s="23"/>
      <c r="T12" s="22"/>
      <c r="U12" s="61"/>
      <c r="V12" s="4"/>
      <c r="W12" s="5"/>
      <c r="X12" s="29"/>
      <c r="Y12" s="29"/>
      <c r="Z12" s="4"/>
      <c r="AA12" s="4"/>
      <c r="AB12" s="4"/>
      <c r="AC12" s="4"/>
      <c r="AD12" s="2"/>
      <c r="AE12" s="57"/>
      <c r="AF12" s="4"/>
      <c r="AG12" s="57"/>
      <c r="AH12" s="4"/>
      <c r="AI12" s="57"/>
      <c r="AJ12" s="4"/>
      <c r="AK12" s="57"/>
      <c r="AL12" s="73"/>
      <c r="AM12" s="123"/>
      <c r="AN12" s="62"/>
      <c r="AO12" s="2"/>
      <c r="AP12" s="43"/>
    </row>
    <row r="13" spans="1:44" ht="20.399999999999999" x14ac:dyDescent="0.3">
      <c r="A13" s="42"/>
      <c r="B13" s="17" t="s">
        <v>118</v>
      </c>
      <c r="C13" s="91" t="s">
        <v>13</v>
      </c>
      <c r="D13" s="91" t="s">
        <v>129</v>
      </c>
      <c r="E13" s="91"/>
      <c r="F13" s="92" t="s">
        <v>23</v>
      </c>
      <c r="G13" s="25" t="s">
        <v>11</v>
      </c>
      <c r="H13" s="109" t="s">
        <v>152</v>
      </c>
      <c r="I13" s="25" t="s">
        <v>154</v>
      </c>
      <c r="J13" s="109" t="s">
        <v>153</v>
      </c>
      <c r="K13" s="25" t="s">
        <v>4</v>
      </c>
      <c r="L13" s="109" t="s">
        <v>7</v>
      </c>
      <c r="M13" s="25" t="s">
        <v>9</v>
      </c>
      <c r="N13" s="109" t="s">
        <v>8</v>
      </c>
      <c r="O13" s="25" t="s">
        <v>3</v>
      </c>
      <c r="P13" s="112" t="s">
        <v>21</v>
      </c>
      <c r="Q13" s="37" t="s">
        <v>108</v>
      </c>
      <c r="R13" s="37" t="s">
        <v>108</v>
      </c>
      <c r="S13" s="37" t="s">
        <v>108</v>
      </c>
      <c r="T13" s="22"/>
      <c r="U13" s="41"/>
      <c r="V13" s="17" t="s">
        <v>183</v>
      </c>
      <c r="W13" s="17">
        <v>3</v>
      </c>
      <c r="X13" s="17">
        <v>113</v>
      </c>
      <c r="Y13" s="17">
        <v>4</v>
      </c>
      <c r="Z13" s="91" t="s">
        <v>13</v>
      </c>
      <c r="AA13" s="91" t="s">
        <v>129</v>
      </c>
      <c r="AB13" s="91"/>
      <c r="AC13" s="92" t="s">
        <v>23</v>
      </c>
      <c r="AD13" s="25" t="s">
        <v>161</v>
      </c>
      <c r="AE13" s="109" t="s">
        <v>6</v>
      </c>
      <c r="AF13" s="25" t="s">
        <v>5</v>
      </c>
      <c r="AG13" s="109" t="s">
        <v>10</v>
      </c>
      <c r="AH13" s="25" t="s">
        <v>4</v>
      </c>
      <c r="AI13" s="109" t="s">
        <v>7</v>
      </c>
      <c r="AJ13" s="25" t="s">
        <v>9</v>
      </c>
      <c r="AK13" s="109" t="s">
        <v>8</v>
      </c>
      <c r="AL13" s="72" t="s">
        <v>3</v>
      </c>
      <c r="AM13" s="122" t="s">
        <v>171</v>
      </c>
      <c r="AN13" s="124" t="s">
        <v>21</v>
      </c>
      <c r="AO13" s="37" t="s">
        <v>108</v>
      </c>
      <c r="AP13" s="37" t="s">
        <v>108</v>
      </c>
    </row>
    <row r="14" spans="1:44" s="6" customFormat="1" x14ac:dyDescent="0.3">
      <c r="A14" s="2">
        <v>1</v>
      </c>
      <c r="B14" s="3" t="s">
        <v>45</v>
      </c>
      <c r="C14" s="89">
        <v>30</v>
      </c>
      <c r="D14" s="89">
        <f t="shared" si="3"/>
        <v>30</v>
      </c>
      <c r="E14" s="89"/>
      <c r="F14" s="89">
        <f>D14*3</f>
        <v>90</v>
      </c>
      <c r="G14" s="4"/>
      <c r="H14" s="57"/>
      <c r="I14" s="4"/>
      <c r="J14" s="57"/>
      <c r="K14" s="4"/>
      <c r="L14" s="57"/>
      <c r="M14" s="4"/>
      <c r="N14" s="57">
        <f>F14</f>
        <v>90</v>
      </c>
      <c r="O14" s="4"/>
      <c r="P14" s="57"/>
      <c r="Q14" s="4"/>
      <c r="R14" s="4"/>
      <c r="S14" s="23"/>
      <c r="T14" s="22"/>
      <c r="U14" s="61">
        <v>1</v>
      </c>
      <c r="V14" s="8" t="s">
        <v>15</v>
      </c>
      <c r="W14" s="8"/>
      <c r="X14" s="2"/>
      <c r="Y14" s="2"/>
      <c r="Z14" s="89">
        <v>30</v>
      </c>
      <c r="AA14" s="89">
        <f>Z14*0.75</f>
        <v>22.5</v>
      </c>
      <c r="AB14" s="89"/>
      <c r="AC14" s="89">
        <f>AA14*3</f>
        <v>67.5</v>
      </c>
      <c r="AD14" s="2"/>
      <c r="AE14" s="57"/>
      <c r="AF14" s="4">
        <f>AC14</f>
        <v>67.5</v>
      </c>
      <c r="AG14" s="57"/>
      <c r="AH14" s="4"/>
      <c r="AI14" s="57"/>
      <c r="AJ14" s="4"/>
      <c r="AK14" s="57"/>
      <c r="AL14" s="73"/>
      <c r="AM14" s="123"/>
      <c r="AN14" s="62"/>
      <c r="AO14" s="2"/>
      <c r="AP14" s="4"/>
      <c r="AQ14" s="50"/>
      <c r="AR14" s="50"/>
    </row>
    <row r="15" spans="1:44" s="6" customFormat="1" ht="14.4" customHeight="1" x14ac:dyDescent="0.3">
      <c r="A15" s="2">
        <v>2</v>
      </c>
      <c r="B15" s="3" t="s">
        <v>29</v>
      </c>
      <c r="C15" s="89">
        <v>30</v>
      </c>
      <c r="D15" s="89">
        <f t="shared" si="3"/>
        <v>30</v>
      </c>
      <c r="E15" s="89"/>
      <c r="F15" s="89">
        <f t="shared" ref="F15:F19" si="4">D15*3</f>
        <v>90</v>
      </c>
      <c r="G15" s="4"/>
      <c r="H15" s="57"/>
      <c r="I15" s="4"/>
      <c r="J15" s="57"/>
      <c r="K15" s="4">
        <f>F15</f>
        <v>90</v>
      </c>
      <c r="L15" s="57"/>
      <c r="M15" s="4"/>
      <c r="N15" s="57"/>
      <c r="O15" s="4"/>
      <c r="P15" s="57"/>
      <c r="Q15" s="4"/>
      <c r="R15" s="4"/>
      <c r="S15" s="23"/>
      <c r="T15" s="22"/>
      <c r="U15" s="61">
        <v>2</v>
      </c>
      <c r="V15" s="44" t="s">
        <v>0</v>
      </c>
      <c r="W15" s="9"/>
      <c r="X15" s="2"/>
      <c r="Y15" s="2"/>
      <c r="Z15" s="89">
        <v>30</v>
      </c>
      <c r="AA15" s="89">
        <f>Z15</f>
        <v>30</v>
      </c>
      <c r="AB15" s="89"/>
      <c r="AC15" s="89">
        <f t="shared" ref="AC15:AC18" si="5">AA15*3</f>
        <v>90</v>
      </c>
      <c r="AD15" s="2">
        <v>30</v>
      </c>
      <c r="AE15" s="57"/>
      <c r="AF15" s="4">
        <f>AA15*2</f>
        <v>60</v>
      </c>
      <c r="AG15" s="57"/>
      <c r="AH15" s="4"/>
      <c r="AI15" s="57"/>
      <c r="AJ15" s="4"/>
      <c r="AK15" s="57"/>
      <c r="AL15" s="73"/>
      <c r="AM15" s="123"/>
      <c r="AN15" s="62"/>
      <c r="AO15" s="62"/>
      <c r="AP15" s="4"/>
      <c r="AQ15" s="50"/>
      <c r="AR15" s="50"/>
    </row>
    <row r="16" spans="1:44" s="6" customFormat="1" ht="14.4" customHeight="1" x14ac:dyDescent="0.3">
      <c r="A16" s="86">
        <v>3</v>
      </c>
      <c r="B16" s="3" t="s">
        <v>30</v>
      </c>
      <c r="C16" s="89">
        <v>30</v>
      </c>
      <c r="D16" s="89">
        <f t="shared" si="3"/>
        <v>30</v>
      </c>
      <c r="E16" s="89"/>
      <c r="F16" s="89">
        <f t="shared" si="4"/>
        <v>90</v>
      </c>
      <c r="G16" s="4"/>
      <c r="H16" s="57"/>
      <c r="I16" s="4"/>
      <c r="J16" s="57"/>
      <c r="K16" s="4"/>
      <c r="L16" s="57"/>
      <c r="M16" s="4"/>
      <c r="N16" s="57"/>
      <c r="O16" s="4">
        <f>F16</f>
        <v>90</v>
      </c>
      <c r="P16" s="57"/>
      <c r="Q16" s="4"/>
      <c r="R16" s="4"/>
      <c r="S16" s="23"/>
      <c r="T16" s="22"/>
      <c r="U16" s="61">
        <v>3</v>
      </c>
      <c r="V16" s="45" t="s">
        <v>132</v>
      </c>
      <c r="W16" s="10"/>
      <c r="X16" s="2"/>
      <c r="Y16" s="2"/>
      <c r="Z16" s="89">
        <v>25</v>
      </c>
      <c r="AA16" s="89">
        <f t="shared" ref="AA16:AA18" si="6">Z16</f>
        <v>25</v>
      </c>
      <c r="AB16" s="89"/>
      <c r="AC16" s="89">
        <f t="shared" si="5"/>
        <v>75</v>
      </c>
      <c r="AD16" s="2"/>
      <c r="AE16" s="57"/>
      <c r="AF16" s="4"/>
      <c r="AG16" s="57"/>
      <c r="AH16" s="4"/>
      <c r="AI16" s="57"/>
      <c r="AJ16" s="4"/>
      <c r="AK16" s="57">
        <f>AC16</f>
        <v>75</v>
      </c>
      <c r="AL16" s="73"/>
      <c r="AM16" s="123"/>
      <c r="AN16" s="62"/>
      <c r="AO16" s="2"/>
      <c r="AP16" s="4"/>
      <c r="AQ16" s="50"/>
      <c r="AR16" s="50"/>
    </row>
    <row r="17" spans="1:44" s="6" customFormat="1" ht="15" customHeight="1" x14ac:dyDescent="0.3">
      <c r="A17" s="2">
        <v>4</v>
      </c>
      <c r="B17" s="3" t="s">
        <v>31</v>
      </c>
      <c r="C17" s="89">
        <v>90</v>
      </c>
      <c r="D17" s="89">
        <f>C17*0.75</f>
        <v>67.5</v>
      </c>
      <c r="E17" s="89"/>
      <c r="F17" s="89">
        <f t="shared" si="4"/>
        <v>202.5</v>
      </c>
      <c r="G17" s="4"/>
      <c r="H17" s="57">
        <f>C17*0.75</f>
        <v>67.5</v>
      </c>
      <c r="I17" s="4"/>
      <c r="J17" s="57">
        <f>D17*2</f>
        <v>135</v>
      </c>
      <c r="K17" s="4"/>
      <c r="L17" s="57"/>
      <c r="M17" s="4"/>
      <c r="N17" s="57"/>
      <c r="O17" s="4"/>
      <c r="P17" s="57"/>
      <c r="Q17" s="4"/>
      <c r="R17" s="4"/>
      <c r="S17" s="23"/>
      <c r="T17" s="22"/>
      <c r="U17" s="61">
        <v>4</v>
      </c>
      <c r="V17" s="35" t="s">
        <v>33</v>
      </c>
      <c r="W17" s="34"/>
      <c r="X17" s="2"/>
      <c r="Y17" s="7"/>
      <c r="Z17" s="89">
        <v>120</v>
      </c>
      <c r="AA17" s="89">
        <f t="shared" si="6"/>
        <v>120</v>
      </c>
      <c r="AB17" s="89"/>
      <c r="AC17" s="89"/>
      <c r="AD17" s="2"/>
      <c r="AE17" s="57"/>
      <c r="AF17" s="4"/>
      <c r="AG17" s="57"/>
      <c r="AH17" s="4"/>
      <c r="AI17" s="57"/>
      <c r="AJ17" s="4"/>
      <c r="AK17" s="57"/>
      <c r="AL17" s="73"/>
      <c r="AM17" s="123"/>
      <c r="AN17" s="62"/>
      <c r="AO17" s="2"/>
      <c r="AP17" s="4"/>
      <c r="AQ17" s="50"/>
      <c r="AR17" s="50"/>
    </row>
    <row r="18" spans="1:44" s="6" customFormat="1" ht="14.4" customHeight="1" x14ac:dyDescent="0.3">
      <c r="A18" s="86">
        <v>5</v>
      </c>
      <c r="B18" s="3" t="s">
        <v>28</v>
      </c>
      <c r="C18" s="89">
        <v>90</v>
      </c>
      <c r="D18" s="89">
        <f t="shared" ref="D18:D19" si="7">C18*0.75</f>
        <v>67.5</v>
      </c>
      <c r="E18" s="89"/>
      <c r="F18" s="89">
        <f t="shared" si="4"/>
        <v>202.5</v>
      </c>
      <c r="G18" s="4"/>
      <c r="H18" s="57">
        <f>F18</f>
        <v>202.5</v>
      </c>
      <c r="I18" s="4"/>
      <c r="J18" s="57"/>
      <c r="K18" s="4"/>
      <c r="L18" s="57"/>
      <c r="M18" s="4"/>
      <c r="N18" s="57"/>
      <c r="O18" s="4"/>
      <c r="P18" s="57"/>
      <c r="Q18" s="4"/>
      <c r="R18" s="4"/>
      <c r="S18" s="23"/>
      <c r="T18" s="22"/>
      <c r="U18" s="61">
        <v>5</v>
      </c>
      <c r="V18" s="46" t="s">
        <v>55</v>
      </c>
      <c r="W18" s="11"/>
      <c r="X18" s="2"/>
      <c r="Y18" s="7"/>
      <c r="Z18" s="89">
        <v>30</v>
      </c>
      <c r="AA18" s="89">
        <f t="shared" si="6"/>
        <v>30</v>
      </c>
      <c r="AB18" s="89"/>
      <c r="AC18" s="89">
        <f t="shared" si="5"/>
        <v>90</v>
      </c>
      <c r="AD18" s="2">
        <f>AC18</f>
        <v>90</v>
      </c>
      <c r="AE18" s="57"/>
      <c r="AF18" s="4"/>
      <c r="AG18" s="57"/>
      <c r="AH18" s="4"/>
      <c r="AI18" s="57"/>
      <c r="AJ18" s="4"/>
      <c r="AK18" s="57"/>
      <c r="AL18" s="73"/>
      <c r="AM18" s="123"/>
      <c r="AN18" s="62"/>
      <c r="AO18" s="4"/>
      <c r="AP18" s="4"/>
      <c r="AQ18" s="50"/>
      <c r="AR18" s="50"/>
    </row>
    <row r="19" spans="1:44" s="6" customFormat="1" ht="15" customHeight="1" x14ac:dyDescent="0.3">
      <c r="A19" s="2">
        <v>6</v>
      </c>
      <c r="B19" s="3" t="s">
        <v>2</v>
      </c>
      <c r="C19" s="89">
        <v>90</v>
      </c>
      <c r="D19" s="89">
        <f t="shared" si="7"/>
        <v>67.5</v>
      </c>
      <c r="E19" s="89"/>
      <c r="F19" s="89">
        <f t="shared" si="4"/>
        <v>202.5</v>
      </c>
      <c r="G19" s="4"/>
      <c r="H19" s="57"/>
      <c r="I19" s="4">
        <f>D19*2</f>
        <v>135</v>
      </c>
      <c r="J19" s="57"/>
      <c r="K19" s="4"/>
      <c r="L19" s="57"/>
      <c r="M19" s="4"/>
      <c r="N19" s="57"/>
      <c r="O19" s="4"/>
      <c r="P19" s="57"/>
      <c r="Q19" s="57">
        <f>D19</f>
        <v>67.5</v>
      </c>
      <c r="R19" s="4" t="s">
        <v>124</v>
      </c>
      <c r="S19" s="23"/>
      <c r="T19" s="22"/>
      <c r="U19" s="61"/>
      <c r="V19" s="35"/>
      <c r="W19" s="34"/>
      <c r="X19" s="2"/>
      <c r="Y19" s="7"/>
      <c r="Z19" s="89"/>
      <c r="AA19" s="89"/>
      <c r="AB19" s="89"/>
      <c r="AC19" s="89"/>
      <c r="AD19" s="2"/>
      <c r="AE19" s="57"/>
      <c r="AF19" s="4"/>
      <c r="AG19" s="57"/>
      <c r="AH19" s="4"/>
      <c r="AI19" s="57"/>
      <c r="AJ19" s="4"/>
      <c r="AK19" s="57"/>
      <c r="AL19" s="73"/>
      <c r="AM19" s="123"/>
      <c r="AN19" s="62"/>
      <c r="AO19" s="4"/>
      <c r="AP19" s="4"/>
      <c r="AQ19" s="50"/>
      <c r="AR19" s="50"/>
    </row>
    <row r="20" spans="1:44" s="6" customFormat="1" x14ac:dyDescent="0.3">
      <c r="A20" s="2">
        <v>7</v>
      </c>
      <c r="B20" s="82" t="s">
        <v>32</v>
      </c>
      <c r="C20" s="89" t="s">
        <v>53</v>
      </c>
      <c r="D20" s="89" t="str">
        <f t="shared" si="3"/>
        <v>30t</v>
      </c>
      <c r="E20" s="89"/>
      <c r="F20" s="89"/>
      <c r="G20" s="4"/>
      <c r="H20" s="57"/>
      <c r="I20" s="4"/>
      <c r="J20" s="57"/>
      <c r="K20" s="4"/>
      <c r="L20" s="57"/>
      <c r="M20" s="4"/>
      <c r="N20" s="57"/>
      <c r="O20" s="4"/>
      <c r="P20" s="57"/>
      <c r="Q20" s="4"/>
      <c r="R20" s="4"/>
      <c r="S20" s="23"/>
      <c r="T20" s="22"/>
      <c r="U20" s="61"/>
      <c r="V20" s="47"/>
      <c r="W20" s="12"/>
      <c r="X20" s="2"/>
      <c r="Y20" s="7"/>
      <c r="Z20" s="89"/>
      <c r="AA20" s="89"/>
      <c r="AB20" s="89"/>
      <c r="AC20" s="89"/>
      <c r="AD20" s="2"/>
      <c r="AE20" s="57"/>
      <c r="AF20" s="4" t="s">
        <v>16</v>
      </c>
      <c r="AG20" s="57"/>
      <c r="AH20" s="4"/>
      <c r="AI20" s="57"/>
      <c r="AJ20" s="4"/>
      <c r="AK20" s="57"/>
      <c r="AL20" s="73"/>
      <c r="AM20" s="123"/>
      <c r="AN20" s="62"/>
      <c r="AO20" s="4"/>
      <c r="AP20" s="4"/>
      <c r="AQ20" s="50"/>
      <c r="AR20" s="50"/>
    </row>
    <row r="21" spans="1:44" s="6" customFormat="1" ht="20.399999999999999" x14ac:dyDescent="0.3">
      <c r="A21" s="27"/>
      <c r="B21" s="17" t="s">
        <v>130</v>
      </c>
      <c r="C21" s="91" t="s">
        <v>13</v>
      </c>
      <c r="D21" s="91" t="s">
        <v>129</v>
      </c>
      <c r="E21" s="91"/>
      <c r="F21" s="92" t="s">
        <v>23</v>
      </c>
      <c r="G21" s="25" t="s">
        <v>11</v>
      </c>
      <c r="H21" s="109" t="s">
        <v>6</v>
      </c>
      <c r="I21" s="25" t="s">
        <v>5</v>
      </c>
      <c r="J21" s="109" t="s">
        <v>10</v>
      </c>
      <c r="K21" s="25" t="s">
        <v>4</v>
      </c>
      <c r="L21" s="109" t="s">
        <v>157</v>
      </c>
      <c r="M21" s="25" t="s">
        <v>158</v>
      </c>
      <c r="N21" s="109" t="s">
        <v>155</v>
      </c>
      <c r="O21" s="25" t="s">
        <v>156</v>
      </c>
      <c r="P21" s="112" t="s">
        <v>21</v>
      </c>
      <c r="Q21" s="37" t="s">
        <v>108</v>
      </c>
      <c r="R21" s="37" t="s">
        <v>108</v>
      </c>
      <c r="S21" s="37" t="s">
        <v>108</v>
      </c>
      <c r="T21" s="22"/>
      <c r="U21" s="41"/>
      <c r="V21" s="17" t="s">
        <v>184</v>
      </c>
      <c r="W21" s="17">
        <v>3</v>
      </c>
      <c r="X21" s="17"/>
      <c r="Y21" s="17"/>
      <c r="Z21" s="91" t="s">
        <v>13</v>
      </c>
      <c r="AA21" s="91" t="s">
        <v>129</v>
      </c>
      <c r="AB21" s="91"/>
      <c r="AC21" s="92" t="s">
        <v>23</v>
      </c>
      <c r="AD21" s="25" t="s">
        <v>11</v>
      </c>
      <c r="AE21" s="109" t="s">
        <v>159</v>
      </c>
      <c r="AF21" s="25" t="s">
        <v>5</v>
      </c>
      <c r="AG21" s="109" t="s">
        <v>160</v>
      </c>
      <c r="AH21" s="25" t="s">
        <v>164</v>
      </c>
      <c r="AI21" s="109" t="s">
        <v>7</v>
      </c>
      <c r="AJ21" s="25" t="s">
        <v>158</v>
      </c>
      <c r="AK21" s="109" t="s">
        <v>8</v>
      </c>
      <c r="AL21" s="72" t="s">
        <v>167</v>
      </c>
      <c r="AM21" s="122" t="s">
        <v>171</v>
      </c>
      <c r="AN21" s="124" t="s">
        <v>21</v>
      </c>
      <c r="AO21" s="37" t="s">
        <v>108</v>
      </c>
      <c r="AP21" s="37" t="s">
        <v>108</v>
      </c>
      <c r="AQ21" s="50"/>
      <c r="AR21" s="50"/>
    </row>
    <row r="22" spans="1:44" s="6" customFormat="1" x14ac:dyDescent="0.3">
      <c r="A22" s="2">
        <v>1</v>
      </c>
      <c r="B22" s="81" t="s">
        <v>56</v>
      </c>
      <c r="C22" s="89"/>
      <c r="D22" s="89"/>
      <c r="E22" s="89"/>
      <c r="F22" s="89"/>
      <c r="G22" s="4"/>
      <c r="H22" s="57"/>
      <c r="I22" s="4"/>
      <c r="J22" s="57"/>
      <c r="K22" s="4"/>
      <c r="L22" s="57"/>
      <c r="M22" s="4"/>
      <c r="N22" s="57"/>
      <c r="O22" s="4"/>
      <c r="P22" s="57"/>
      <c r="Q22" s="4"/>
      <c r="R22" s="4"/>
      <c r="S22" s="23"/>
      <c r="T22" s="22"/>
      <c r="U22" s="32">
        <v>1</v>
      </c>
      <c r="V22" s="81" t="s">
        <v>60</v>
      </c>
      <c r="W22" s="13"/>
      <c r="X22" s="13"/>
      <c r="Y22" s="2"/>
      <c r="Z22" s="89"/>
      <c r="AA22" s="89"/>
      <c r="AB22" s="89"/>
      <c r="AC22" s="89"/>
      <c r="AD22" s="2"/>
      <c r="AE22" s="57"/>
      <c r="AF22" s="4"/>
      <c r="AG22" s="57"/>
      <c r="AH22" s="4"/>
      <c r="AI22" s="57"/>
      <c r="AJ22" s="4"/>
      <c r="AK22" s="57"/>
      <c r="AL22" s="73"/>
      <c r="AM22" s="123"/>
      <c r="AN22" s="62"/>
      <c r="AO22" s="2"/>
      <c r="AP22" s="4"/>
      <c r="AQ22" s="50"/>
      <c r="AR22" s="50"/>
    </row>
    <row r="23" spans="1:44" s="6" customFormat="1" x14ac:dyDescent="0.3">
      <c r="A23" s="2">
        <v>2</v>
      </c>
      <c r="B23" s="81" t="s">
        <v>57</v>
      </c>
      <c r="C23" s="89"/>
      <c r="D23" s="89"/>
      <c r="E23" s="89"/>
      <c r="F23" s="89"/>
      <c r="G23" s="4"/>
      <c r="H23" s="57"/>
      <c r="I23" s="4"/>
      <c r="J23" s="57"/>
      <c r="K23" s="4"/>
      <c r="L23" s="57"/>
      <c r="M23" s="4"/>
      <c r="N23" s="57"/>
      <c r="O23" s="4"/>
      <c r="P23" s="57"/>
      <c r="Q23" s="4"/>
      <c r="R23" s="4"/>
      <c r="S23" s="23"/>
      <c r="T23" s="22"/>
      <c r="U23" s="32">
        <v>2</v>
      </c>
      <c r="V23" s="81" t="s">
        <v>61</v>
      </c>
      <c r="W23" s="13"/>
      <c r="X23" s="13"/>
      <c r="Y23" s="2"/>
      <c r="Z23" s="89"/>
      <c r="AA23" s="89"/>
      <c r="AB23" s="89"/>
      <c r="AC23" s="89"/>
      <c r="AD23" s="2"/>
      <c r="AE23" s="57"/>
      <c r="AF23" s="4"/>
      <c r="AG23" s="57"/>
      <c r="AH23" s="4"/>
      <c r="AI23" s="57"/>
      <c r="AJ23" s="4"/>
      <c r="AK23" s="57"/>
      <c r="AL23" s="73"/>
      <c r="AM23" s="123"/>
      <c r="AN23" s="62"/>
      <c r="AO23" s="2"/>
      <c r="AP23" s="4"/>
      <c r="AQ23" s="50"/>
      <c r="AR23" s="50"/>
    </row>
    <row r="24" spans="1:44" s="6" customFormat="1" x14ac:dyDescent="0.3">
      <c r="A24" s="2">
        <v>3</v>
      </c>
      <c r="B24" s="81" t="s">
        <v>58</v>
      </c>
      <c r="C24" s="89"/>
      <c r="D24" s="89"/>
      <c r="E24" s="89"/>
      <c r="F24" s="89"/>
      <c r="G24" s="4"/>
      <c r="H24" s="57"/>
      <c r="I24" s="4"/>
      <c r="J24" s="57"/>
      <c r="K24" s="4"/>
      <c r="L24" s="57"/>
      <c r="M24" s="4"/>
      <c r="N24" s="57"/>
      <c r="O24" s="4"/>
      <c r="P24" s="57"/>
      <c r="Q24" s="4"/>
      <c r="R24" s="4"/>
      <c r="S24" s="23"/>
      <c r="T24" s="22"/>
      <c r="U24" s="32">
        <v>3</v>
      </c>
      <c r="V24" s="81" t="s">
        <v>62</v>
      </c>
      <c r="W24" s="13"/>
      <c r="X24" s="13"/>
      <c r="Y24" s="2"/>
      <c r="Z24" s="89"/>
      <c r="AA24" s="89"/>
      <c r="AB24" s="89"/>
      <c r="AC24" s="89"/>
      <c r="AD24" s="2"/>
      <c r="AE24" s="57"/>
      <c r="AF24" s="4"/>
      <c r="AG24" s="57"/>
      <c r="AH24" s="4"/>
      <c r="AI24" s="57"/>
      <c r="AJ24" s="4"/>
      <c r="AK24" s="57"/>
      <c r="AL24" s="73"/>
      <c r="AM24" s="123"/>
      <c r="AN24" s="62"/>
      <c r="AO24" s="2"/>
      <c r="AP24" s="4"/>
      <c r="AQ24" s="50"/>
      <c r="AR24" s="50"/>
    </row>
    <row r="25" spans="1:44" s="6" customFormat="1" x14ac:dyDescent="0.3">
      <c r="A25" s="2">
        <v>4</v>
      </c>
      <c r="B25" s="81" t="s">
        <v>59</v>
      </c>
      <c r="C25" s="89"/>
      <c r="D25" s="89"/>
      <c r="E25" s="89"/>
      <c r="F25" s="91"/>
      <c r="G25" s="62"/>
      <c r="H25" s="57"/>
      <c r="I25" s="62"/>
      <c r="J25" s="57"/>
      <c r="K25" s="62"/>
      <c r="L25" s="57"/>
      <c r="M25" s="62"/>
      <c r="N25" s="57"/>
      <c r="O25" s="62"/>
      <c r="P25" s="57"/>
      <c r="Q25" s="62"/>
      <c r="R25" s="62"/>
      <c r="S25" s="63"/>
      <c r="T25" s="22"/>
      <c r="U25" s="32">
        <v>4</v>
      </c>
      <c r="V25" s="81" t="s">
        <v>63</v>
      </c>
      <c r="W25" s="13"/>
      <c r="X25" s="13"/>
      <c r="Y25" s="2"/>
      <c r="Z25" s="89"/>
      <c r="AA25" s="89"/>
      <c r="AB25" s="89"/>
      <c r="AC25" s="89"/>
      <c r="AD25" s="2"/>
      <c r="AE25" s="57"/>
      <c r="AF25" s="4"/>
      <c r="AG25" s="57"/>
      <c r="AH25" s="4"/>
      <c r="AI25" s="57"/>
      <c r="AJ25" s="4"/>
      <c r="AK25" s="57"/>
      <c r="AL25" s="4"/>
      <c r="AM25" s="57"/>
      <c r="AN25" s="62"/>
      <c r="AO25" s="4"/>
      <c r="AP25" s="4"/>
      <c r="AQ25" s="50"/>
      <c r="AR25" s="50"/>
    </row>
    <row r="26" spans="1:44" s="6" customFormat="1" x14ac:dyDescent="0.3">
      <c r="A26" s="2">
        <v>5</v>
      </c>
      <c r="B26" s="14" t="s">
        <v>64</v>
      </c>
      <c r="C26" s="89">
        <v>60</v>
      </c>
      <c r="D26" s="89">
        <f t="shared" si="3"/>
        <v>60</v>
      </c>
      <c r="E26" s="89"/>
      <c r="F26" s="89">
        <f>D26*2</f>
        <v>120</v>
      </c>
      <c r="G26" s="4"/>
      <c r="H26" s="57"/>
      <c r="I26" s="4"/>
      <c r="J26" s="57"/>
      <c r="K26" s="4"/>
      <c r="L26" s="57"/>
      <c r="M26" s="4"/>
      <c r="N26" s="57">
        <f>D26</f>
        <v>60</v>
      </c>
      <c r="O26" s="4">
        <f>C26</f>
        <v>60</v>
      </c>
      <c r="P26" s="57"/>
      <c r="Q26" s="4"/>
      <c r="R26" s="4"/>
      <c r="S26" s="23"/>
      <c r="T26" s="22"/>
      <c r="U26" s="32">
        <v>5</v>
      </c>
      <c r="V26" s="43" t="s">
        <v>66</v>
      </c>
      <c r="W26" s="43"/>
      <c r="X26" s="13"/>
      <c r="Y26" s="13"/>
      <c r="Z26" s="98">
        <v>30</v>
      </c>
      <c r="AA26" s="98">
        <f>Z26</f>
        <v>30</v>
      </c>
      <c r="AB26" s="98"/>
      <c r="AC26" s="89">
        <f t="shared" ref="AC26:AC27" si="8">AA26*2</f>
        <v>60</v>
      </c>
      <c r="AD26" s="2"/>
      <c r="AE26" s="57"/>
      <c r="AF26" s="4"/>
      <c r="AG26" s="57"/>
      <c r="AH26" s="4"/>
      <c r="AI26" s="57">
        <f>AA26</f>
        <v>30</v>
      </c>
      <c r="AJ26" s="4">
        <f>AA26</f>
        <v>30</v>
      </c>
      <c r="AK26" s="57"/>
      <c r="AL26" s="4"/>
      <c r="AM26" s="57"/>
      <c r="AN26" s="62"/>
      <c r="AO26" s="4"/>
      <c r="AP26" s="4"/>
      <c r="AQ26" s="50"/>
      <c r="AR26" s="50"/>
    </row>
    <row r="27" spans="1:44" s="50" customFormat="1" x14ac:dyDescent="0.3">
      <c r="A27" s="2">
        <v>6</v>
      </c>
      <c r="B27" s="14" t="s">
        <v>65</v>
      </c>
      <c r="C27" s="89">
        <v>90</v>
      </c>
      <c r="D27" s="89">
        <f>C27*0.75</f>
        <v>67.5</v>
      </c>
      <c r="E27" s="89"/>
      <c r="F27" s="89">
        <f>D27*2</f>
        <v>135</v>
      </c>
      <c r="G27" s="58"/>
      <c r="H27" s="57"/>
      <c r="I27" s="4"/>
      <c r="J27" s="57"/>
      <c r="K27" s="4"/>
      <c r="L27" s="57">
        <f>D27</f>
        <v>67.5</v>
      </c>
      <c r="M27" s="4">
        <f>D27</f>
        <v>67.5</v>
      </c>
      <c r="N27" s="57"/>
      <c r="O27" s="56"/>
      <c r="P27" s="57"/>
      <c r="Q27" s="62"/>
      <c r="R27" s="4"/>
      <c r="S27" s="23"/>
      <c r="T27" s="49"/>
      <c r="U27" s="32">
        <v>6</v>
      </c>
      <c r="V27" s="43" t="s">
        <v>67</v>
      </c>
      <c r="W27" s="43"/>
      <c r="X27" s="7"/>
      <c r="Y27" s="7"/>
      <c r="Z27" s="98">
        <v>45</v>
      </c>
      <c r="AA27" s="98">
        <f t="shared" ref="AA27" si="9">Z27</f>
        <v>45</v>
      </c>
      <c r="AB27" s="98"/>
      <c r="AC27" s="89">
        <f t="shared" si="8"/>
        <v>90</v>
      </c>
      <c r="AD27" s="2"/>
      <c r="AE27" s="57"/>
      <c r="AF27" s="2"/>
      <c r="AG27" s="57"/>
      <c r="AH27" s="2"/>
      <c r="AI27" s="57"/>
      <c r="AJ27" s="4"/>
      <c r="AK27" s="57"/>
      <c r="AL27" s="4">
        <f>AA27</f>
        <v>45</v>
      </c>
      <c r="AM27" s="57"/>
      <c r="AN27" s="62"/>
      <c r="AO27" s="118">
        <f>AA27</f>
        <v>45</v>
      </c>
      <c r="AP27" s="62" t="s">
        <v>195</v>
      </c>
      <c r="AQ27" s="50" t="s">
        <v>174</v>
      </c>
    </row>
    <row r="28" spans="1:44" s="6" customFormat="1" x14ac:dyDescent="0.3">
      <c r="A28" s="2">
        <v>7</v>
      </c>
      <c r="B28" s="85" t="s">
        <v>94</v>
      </c>
      <c r="C28" s="89"/>
      <c r="D28" s="89"/>
      <c r="E28" s="89"/>
      <c r="F28" s="89"/>
      <c r="G28" s="4"/>
      <c r="H28" s="57"/>
      <c r="I28" s="4"/>
      <c r="J28" s="57"/>
      <c r="K28" s="4"/>
      <c r="L28" s="57"/>
      <c r="M28" s="4"/>
      <c r="N28" s="57"/>
      <c r="O28" s="4"/>
      <c r="P28" s="57"/>
      <c r="Q28" s="4"/>
      <c r="R28" s="4"/>
      <c r="S28" s="23"/>
      <c r="T28" s="22"/>
      <c r="U28" s="32">
        <v>7</v>
      </c>
      <c r="V28" s="43" t="s">
        <v>68</v>
      </c>
      <c r="W28" s="43"/>
      <c r="X28" s="21"/>
      <c r="Y28" s="65"/>
      <c r="Z28" s="98">
        <v>90</v>
      </c>
      <c r="AA28" s="98">
        <f>Z28*0.75</f>
        <v>67.5</v>
      </c>
      <c r="AB28" s="98"/>
      <c r="AC28" s="89">
        <f>AA28*2</f>
        <v>135</v>
      </c>
      <c r="AD28" s="2"/>
      <c r="AE28" s="57">
        <f>AA28</f>
        <v>67.5</v>
      </c>
      <c r="AF28" s="2"/>
      <c r="AG28" s="57">
        <f>AA28</f>
        <v>67.5</v>
      </c>
      <c r="AH28" s="2"/>
      <c r="AI28" s="57"/>
      <c r="AJ28" s="4"/>
      <c r="AK28" s="57"/>
      <c r="AL28" s="4"/>
      <c r="AM28" s="57"/>
      <c r="AN28" s="62"/>
      <c r="AO28" s="4"/>
      <c r="AP28" s="4"/>
      <c r="AQ28" s="50"/>
      <c r="AR28" s="50"/>
    </row>
    <row r="29" spans="1:44" s="6" customFormat="1" x14ac:dyDescent="0.3">
      <c r="A29" s="2">
        <v>8</v>
      </c>
      <c r="B29" s="31"/>
      <c r="C29" s="93"/>
      <c r="D29" s="89"/>
      <c r="E29" s="89"/>
      <c r="F29" s="89"/>
      <c r="G29" s="4"/>
      <c r="H29" s="57"/>
      <c r="I29" s="4"/>
      <c r="J29" s="57"/>
      <c r="K29" s="4"/>
      <c r="L29" s="57"/>
      <c r="M29" s="4"/>
      <c r="N29" s="57"/>
      <c r="O29" s="4"/>
      <c r="P29" s="57"/>
      <c r="Q29" s="4"/>
      <c r="R29" s="4"/>
      <c r="S29" s="23"/>
      <c r="T29" s="22"/>
      <c r="U29" s="32">
        <v>8</v>
      </c>
      <c r="V29" s="81" t="s">
        <v>95</v>
      </c>
      <c r="W29" s="43"/>
      <c r="X29" s="21"/>
      <c r="Y29" s="65"/>
      <c r="Z29" s="98"/>
      <c r="AA29" s="98"/>
      <c r="AB29" s="98"/>
      <c r="AC29" s="89"/>
      <c r="AD29" s="2"/>
      <c r="AE29" s="113"/>
      <c r="AF29" s="2"/>
      <c r="AG29" s="57"/>
      <c r="AH29" s="2"/>
      <c r="AI29" s="57"/>
      <c r="AJ29" s="2"/>
      <c r="AK29" s="57"/>
      <c r="AL29" s="73"/>
      <c r="AM29" s="123"/>
      <c r="AN29" s="62"/>
      <c r="AO29" s="2"/>
      <c r="AP29" s="4"/>
      <c r="AQ29" s="50"/>
      <c r="AR29" s="50"/>
    </row>
    <row r="30" spans="1:44" s="6" customFormat="1" ht="20.399999999999999" x14ac:dyDescent="0.3">
      <c r="A30" s="27"/>
      <c r="B30" s="17" t="s">
        <v>119</v>
      </c>
      <c r="C30" s="91" t="s">
        <v>13</v>
      </c>
      <c r="D30" s="91" t="s">
        <v>129</v>
      </c>
      <c r="E30" s="91"/>
      <c r="F30" s="92" t="s">
        <v>23</v>
      </c>
      <c r="G30" s="25" t="s">
        <v>11</v>
      </c>
      <c r="H30" s="109" t="s">
        <v>6</v>
      </c>
      <c r="I30" s="25" t="s">
        <v>5</v>
      </c>
      <c r="J30" s="109" t="s">
        <v>10</v>
      </c>
      <c r="K30" s="25" t="s">
        <v>4</v>
      </c>
      <c r="L30" s="109" t="s">
        <v>7</v>
      </c>
      <c r="M30" s="25" t="s">
        <v>9</v>
      </c>
      <c r="N30" s="109" t="s">
        <v>8</v>
      </c>
      <c r="O30" s="25" t="s">
        <v>3</v>
      </c>
      <c r="P30" s="112" t="s">
        <v>21</v>
      </c>
      <c r="Q30" s="37" t="s">
        <v>108</v>
      </c>
      <c r="R30" s="37" t="s">
        <v>108</v>
      </c>
      <c r="S30" s="37" t="s">
        <v>108</v>
      </c>
      <c r="T30" s="22"/>
      <c r="U30" s="41"/>
      <c r="V30" s="17" t="s">
        <v>185</v>
      </c>
      <c r="W30" s="17">
        <v>3</v>
      </c>
      <c r="X30" s="17"/>
      <c r="Y30" s="17"/>
      <c r="Z30" s="91" t="s">
        <v>13</v>
      </c>
      <c r="AA30" s="91" t="s">
        <v>129</v>
      </c>
      <c r="AB30" s="91"/>
      <c r="AC30" s="92" t="s">
        <v>23</v>
      </c>
      <c r="AD30" s="25" t="s">
        <v>11</v>
      </c>
      <c r="AE30" s="109" t="s">
        <v>6</v>
      </c>
      <c r="AF30" s="25" t="s">
        <v>5</v>
      </c>
      <c r="AG30" s="109" t="s">
        <v>10</v>
      </c>
      <c r="AH30" s="25" t="s">
        <v>4</v>
      </c>
      <c r="AI30" s="109" t="s">
        <v>7</v>
      </c>
      <c r="AJ30" s="25" t="s">
        <v>9</v>
      </c>
      <c r="AK30" s="109" t="s">
        <v>8</v>
      </c>
      <c r="AL30" s="72" t="s">
        <v>3</v>
      </c>
      <c r="AM30" s="122" t="s">
        <v>171</v>
      </c>
      <c r="AN30" s="124" t="s">
        <v>21</v>
      </c>
      <c r="AO30" s="37" t="s">
        <v>108</v>
      </c>
      <c r="AP30" s="37" t="s">
        <v>108</v>
      </c>
      <c r="AQ30" s="50"/>
      <c r="AR30" s="50"/>
    </row>
    <row r="31" spans="1:44" s="6" customFormat="1" x14ac:dyDescent="0.3">
      <c r="A31" s="2">
        <v>1</v>
      </c>
      <c r="B31" s="81" t="s">
        <v>56</v>
      </c>
      <c r="C31" s="89"/>
      <c r="D31" s="89"/>
      <c r="E31" s="89"/>
      <c r="F31" s="89"/>
      <c r="G31" s="4"/>
      <c r="H31" s="57"/>
      <c r="I31" s="4"/>
      <c r="J31" s="57"/>
      <c r="K31" s="4"/>
      <c r="L31" s="57"/>
      <c r="M31" s="4"/>
      <c r="N31" s="57"/>
      <c r="O31" s="4"/>
      <c r="P31" s="57"/>
      <c r="Q31" s="4"/>
      <c r="R31" s="4"/>
      <c r="S31" s="23"/>
      <c r="T31" s="22"/>
      <c r="U31" s="32">
        <v>1</v>
      </c>
      <c r="V31" s="81" t="s">
        <v>60</v>
      </c>
      <c r="W31" s="13"/>
      <c r="X31" s="13"/>
      <c r="Y31" s="2"/>
      <c r="Z31" s="89"/>
      <c r="AA31" s="89"/>
      <c r="AB31" s="89"/>
      <c r="AC31" s="89"/>
      <c r="AD31" s="2"/>
      <c r="AE31" s="57"/>
      <c r="AF31" s="4"/>
      <c r="AG31" s="57"/>
      <c r="AH31" s="4"/>
      <c r="AI31" s="57"/>
      <c r="AJ31" s="4"/>
      <c r="AK31" s="57"/>
      <c r="AL31" s="73"/>
      <c r="AM31" s="123"/>
      <c r="AN31" s="62"/>
      <c r="AO31" s="2"/>
      <c r="AP31" s="4"/>
      <c r="AQ31" s="50"/>
      <c r="AR31" s="50"/>
    </row>
    <row r="32" spans="1:44" s="6" customFormat="1" x14ac:dyDescent="0.3">
      <c r="A32" s="2">
        <v>2</v>
      </c>
      <c r="B32" s="81" t="s">
        <v>57</v>
      </c>
      <c r="C32" s="89"/>
      <c r="D32" s="89"/>
      <c r="E32" s="89"/>
      <c r="F32" s="89"/>
      <c r="G32" s="4"/>
      <c r="H32" s="57"/>
      <c r="I32" s="4"/>
      <c r="J32" s="57"/>
      <c r="K32" s="4"/>
      <c r="L32" s="57"/>
      <c r="M32" s="4"/>
      <c r="N32" s="57"/>
      <c r="O32" s="4"/>
      <c r="P32" s="57"/>
      <c r="Q32" s="4"/>
      <c r="R32" s="4"/>
      <c r="S32" s="23"/>
      <c r="T32" s="22"/>
      <c r="U32" s="32">
        <v>2</v>
      </c>
      <c r="V32" s="81" t="s">
        <v>61</v>
      </c>
      <c r="W32" s="13"/>
      <c r="X32" s="13"/>
      <c r="Y32" s="2"/>
      <c r="Z32" s="89"/>
      <c r="AA32" s="89"/>
      <c r="AB32" s="89"/>
      <c r="AC32" s="89"/>
      <c r="AD32" s="2"/>
      <c r="AE32" s="57"/>
      <c r="AF32" s="4"/>
      <c r="AG32" s="57"/>
      <c r="AH32" s="4"/>
      <c r="AI32" s="57"/>
      <c r="AJ32" s="4"/>
      <c r="AK32" s="57"/>
      <c r="AL32" s="73"/>
      <c r="AM32" s="123"/>
      <c r="AN32" s="62"/>
      <c r="AO32" s="2"/>
      <c r="AP32" s="4"/>
      <c r="AQ32" s="50"/>
      <c r="AR32" s="50"/>
    </row>
    <row r="33" spans="1:44" s="6" customFormat="1" x14ac:dyDescent="0.3">
      <c r="A33" s="2">
        <v>3</v>
      </c>
      <c r="B33" s="81" t="s">
        <v>58</v>
      </c>
      <c r="C33" s="89"/>
      <c r="D33" s="89"/>
      <c r="E33" s="89"/>
      <c r="F33" s="89"/>
      <c r="G33" s="4"/>
      <c r="H33" s="57"/>
      <c r="I33" s="4"/>
      <c r="J33" s="57"/>
      <c r="K33" s="4"/>
      <c r="L33" s="57"/>
      <c r="M33" s="4"/>
      <c r="N33" s="57"/>
      <c r="O33" s="4"/>
      <c r="P33" s="57"/>
      <c r="Q33" s="4"/>
      <c r="R33" s="4"/>
      <c r="S33" s="23"/>
      <c r="T33" s="22"/>
      <c r="U33" s="32">
        <v>3</v>
      </c>
      <c r="V33" s="81" t="s">
        <v>62</v>
      </c>
      <c r="W33" s="13"/>
      <c r="X33" s="13"/>
      <c r="Y33" s="2"/>
      <c r="Z33" s="89"/>
      <c r="AA33" s="89"/>
      <c r="AB33" s="89"/>
      <c r="AC33" s="89"/>
      <c r="AD33" s="2"/>
      <c r="AE33" s="57"/>
      <c r="AF33" s="4"/>
      <c r="AG33" s="57"/>
      <c r="AH33" s="4"/>
      <c r="AI33" s="57"/>
      <c r="AJ33" s="4"/>
      <c r="AK33" s="57"/>
      <c r="AL33" s="73"/>
      <c r="AM33" s="123"/>
      <c r="AN33" s="62"/>
      <c r="AO33" s="2"/>
      <c r="AP33" s="4"/>
      <c r="AQ33" s="50"/>
      <c r="AR33" s="50"/>
    </row>
    <row r="34" spans="1:44" s="6" customFormat="1" x14ac:dyDescent="0.3">
      <c r="A34" s="2">
        <v>4</v>
      </c>
      <c r="B34" s="81" t="s">
        <v>59</v>
      </c>
      <c r="C34" s="89"/>
      <c r="D34" s="89"/>
      <c r="E34" s="89"/>
      <c r="F34" s="91"/>
      <c r="G34" s="62"/>
      <c r="H34" s="57"/>
      <c r="I34" s="62"/>
      <c r="J34" s="57"/>
      <c r="K34" s="62"/>
      <c r="L34" s="57"/>
      <c r="M34" s="62"/>
      <c r="N34" s="57"/>
      <c r="O34" s="62"/>
      <c r="P34" s="57"/>
      <c r="Q34" s="62"/>
      <c r="R34" s="62"/>
      <c r="S34" s="63"/>
      <c r="T34" s="22"/>
      <c r="U34" s="32">
        <v>4</v>
      </c>
      <c r="V34" s="81" t="s">
        <v>63</v>
      </c>
      <c r="W34" s="13"/>
      <c r="X34" s="13"/>
      <c r="Y34" s="2"/>
      <c r="Z34" s="89"/>
      <c r="AA34" s="89"/>
      <c r="AB34" s="89"/>
      <c r="AC34" s="89"/>
      <c r="AD34" s="2"/>
      <c r="AE34" s="57"/>
      <c r="AF34" s="4"/>
      <c r="AG34" s="57"/>
      <c r="AH34" s="4"/>
      <c r="AI34" s="57"/>
      <c r="AJ34" s="4"/>
      <c r="AK34" s="57"/>
      <c r="AL34" s="4"/>
      <c r="AM34" s="57"/>
      <c r="AN34" s="62"/>
      <c r="AO34" s="4"/>
      <c r="AP34" s="4"/>
      <c r="AQ34" s="50"/>
      <c r="AR34" s="50"/>
    </row>
    <row r="35" spans="1:44" s="6" customFormat="1" x14ac:dyDescent="0.3">
      <c r="A35" s="2">
        <v>5</v>
      </c>
      <c r="B35" s="14" t="s">
        <v>64</v>
      </c>
      <c r="C35" s="89">
        <v>60</v>
      </c>
      <c r="D35" s="89">
        <f t="shared" si="3"/>
        <v>60</v>
      </c>
      <c r="E35" s="89"/>
      <c r="F35" s="89">
        <v>60</v>
      </c>
      <c r="G35" s="4"/>
      <c r="H35" s="57"/>
      <c r="I35" s="4"/>
      <c r="J35" s="57"/>
      <c r="K35" s="4"/>
      <c r="L35" s="57"/>
      <c r="M35" s="4"/>
      <c r="N35" s="57">
        <f>C35</f>
        <v>60</v>
      </c>
      <c r="O35" s="4"/>
      <c r="P35" s="57"/>
      <c r="Q35" s="4"/>
      <c r="R35" s="4"/>
      <c r="S35" s="23"/>
      <c r="T35" s="22"/>
      <c r="U35" s="32">
        <v>5</v>
      </c>
      <c r="V35" s="43" t="s">
        <v>66</v>
      </c>
      <c r="W35" s="43"/>
      <c r="X35" s="13"/>
      <c r="Y35" s="13"/>
      <c r="Z35" s="98">
        <v>30</v>
      </c>
      <c r="AA35" s="98">
        <f>Z35</f>
        <v>30</v>
      </c>
      <c r="AB35" s="98"/>
      <c r="AC35" s="89">
        <f>AA35</f>
        <v>30</v>
      </c>
      <c r="AD35" s="2"/>
      <c r="AE35" s="57"/>
      <c r="AF35" s="4"/>
      <c r="AG35" s="57"/>
      <c r="AH35" s="4"/>
      <c r="AI35" s="57">
        <f>AA35</f>
        <v>30</v>
      </c>
      <c r="AJ35" s="4"/>
      <c r="AK35" s="57"/>
      <c r="AL35" s="4"/>
      <c r="AM35" s="57"/>
      <c r="AN35" s="62"/>
      <c r="AO35" s="4"/>
      <c r="AP35" s="4"/>
      <c r="AQ35" s="50" t="s">
        <v>149</v>
      </c>
      <c r="AR35" s="50" t="s">
        <v>150</v>
      </c>
    </row>
    <row r="36" spans="1:44" s="50" customFormat="1" x14ac:dyDescent="0.3">
      <c r="A36" s="2">
        <v>6</v>
      </c>
      <c r="B36" s="14" t="s">
        <v>65</v>
      </c>
      <c r="C36" s="89">
        <v>90</v>
      </c>
      <c r="D36" s="89">
        <f>C36*0.75</f>
        <v>67.5</v>
      </c>
      <c r="E36" s="89"/>
      <c r="F36" s="89">
        <f>C36*0.75</f>
        <v>67.5</v>
      </c>
      <c r="G36" s="58"/>
      <c r="H36" s="57"/>
      <c r="I36" s="4"/>
      <c r="J36" s="57"/>
      <c r="K36" s="4"/>
      <c r="L36" s="57"/>
      <c r="M36" s="4">
        <f>F36</f>
        <v>67.5</v>
      </c>
      <c r="N36" s="57"/>
      <c r="O36" s="56"/>
      <c r="P36" s="57"/>
      <c r="Q36" s="62"/>
      <c r="R36" s="4"/>
      <c r="S36" s="23"/>
      <c r="T36" s="49"/>
      <c r="U36" s="32">
        <v>6</v>
      </c>
      <c r="V36" s="43" t="s">
        <v>67</v>
      </c>
      <c r="W36" s="43"/>
      <c r="X36" s="7"/>
      <c r="Y36" s="7"/>
      <c r="Z36" s="98">
        <v>45</v>
      </c>
      <c r="AA36" s="98">
        <f t="shared" ref="AA36" si="10">Z36</f>
        <v>45</v>
      </c>
      <c r="AB36" s="98"/>
      <c r="AC36" s="89">
        <f>AA36</f>
        <v>45</v>
      </c>
      <c r="AD36" s="2"/>
      <c r="AE36" s="57"/>
      <c r="AF36" s="2"/>
      <c r="AG36" s="57"/>
      <c r="AH36" s="2"/>
      <c r="AI36" s="57"/>
      <c r="AJ36" s="4"/>
      <c r="AK36" s="57"/>
      <c r="AL36" s="4"/>
      <c r="AM36" s="57"/>
      <c r="AN36" s="62"/>
      <c r="AO36" s="118">
        <f>AA36</f>
        <v>45</v>
      </c>
      <c r="AP36" s="62" t="s">
        <v>126</v>
      </c>
      <c r="AQ36" s="50" t="s">
        <v>149</v>
      </c>
      <c r="AR36" s="50" t="s">
        <v>82</v>
      </c>
    </row>
    <row r="37" spans="1:44" s="6" customFormat="1" x14ac:dyDescent="0.3">
      <c r="A37" s="2">
        <v>7</v>
      </c>
      <c r="B37" s="85" t="s">
        <v>94</v>
      </c>
      <c r="C37" s="89"/>
      <c r="D37" s="89"/>
      <c r="E37" s="89"/>
      <c r="F37" s="89"/>
      <c r="G37" s="4"/>
      <c r="H37" s="57"/>
      <c r="I37" s="4"/>
      <c r="J37" s="57"/>
      <c r="K37" s="4"/>
      <c r="L37" s="57"/>
      <c r="M37" s="4"/>
      <c r="N37" s="57"/>
      <c r="O37" s="4"/>
      <c r="P37" s="57"/>
      <c r="Q37" s="4"/>
      <c r="R37" s="4"/>
      <c r="S37" s="23"/>
      <c r="T37" s="22"/>
      <c r="U37" s="32">
        <v>7</v>
      </c>
      <c r="V37" s="43" t="s">
        <v>68</v>
      </c>
      <c r="W37" s="43"/>
      <c r="X37" s="21"/>
      <c r="Y37" s="65"/>
      <c r="Z37" s="98">
        <v>90</v>
      </c>
      <c r="AA37" s="98">
        <f>Z37*0.75</f>
        <v>67.5</v>
      </c>
      <c r="AB37" s="98"/>
      <c r="AC37" s="89">
        <f t="shared" ref="AC37" si="11">AA37</f>
        <v>67.5</v>
      </c>
      <c r="AD37" s="2"/>
      <c r="AE37" s="57">
        <f>AA37</f>
        <v>67.5</v>
      </c>
      <c r="AF37" s="2"/>
      <c r="AG37" s="57"/>
      <c r="AH37" s="2"/>
      <c r="AI37" s="57"/>
      <c r="AJ37" s="4"/>
      <c r="AK37" s="57"/>
      <c r="AL37" s="4"/>
      <c r="AM37" s="57"/>
      <c r="AN37" s="62"/>
      <c r="AO37" s="4"/>
      <c r="AP37" s="4"/>
      <c r="AQ37" s="50"/>
      <c r="AR37" s="50"/>
    </row>
    <row r="38" spans="1:44" s="6" customFormat="1" x14ac:dyDescent="0.3">
      <c r="A38" s="2">
        <v>8</v>
      </c>
      <c r="B38" s="31"/>
      <c r="C38" s="108"/>
      <c r="D38" s="89"/>
      <c r="E38" s="89"/>
      <c r="F38" s="89"/>
      <c r="G38" s="4"/>
      <c r="H38" s="57"/>
      <c r="I38" s="4"/>
      <c r="J38" s="57"/>
      <c r="K38" s="4"/>
      <c r="L38" s="57"/>
      <c r="M38" s="4"/>
      <c r="N38" s="57"/>
      <c r="O38" s="4"/>
      <c r="P38" s="57"/>
      <c r="Q38" s="4"/>
      <c r="R38" s="4"/>
      <c r="S38" s="23"/>
      <c r="T38" s="22"/>
      <c r="U38" s="32">
        <v>8</v>
      </c>
      <c r="V38" s="81" t="s">
        <v>95</v>
      </c>
      <c r="W38" s="43"/>
      <c r="X38" s="21"/>
      <c r="Y38" s="65"/>
      <c r="Z38" s="98"/>
      <c r="AA38" s="98"/>
      <c r="AB38" s="98"/>
      <c r="AC38" s="89"/>
      <c r="AD38" s="2"/>
      <c r="AE38" s="113"/>
      <c r="AF38" s="2"/>
      <c r="AG38" s="57"/>
      <c r="AH38" s="2"/>
      <c r="AI38" s="57"/>
      <c r="AJ38" s="2"/>
      <c r="AK38" s="57"/>
      <c r="AL38" s="73"/>
      <c r="AM38" s="123"/>
      <c r="AN38" s="62"/>
      <c r="AO38" s="2"/>
      <c r="AP38" s="4"/>
      <c r="AQ38" s="50"/>
      <c r="AR38" s="50"/>
    </row>
    <row r="39" spans="1:44" ht="20.399999999999999" x14ac:dyDescent="0.3">
      <c r="A39" s="66"/>
      <c r="B39" s="17" t="s">
        <v>148</v>
      </c>
      <c r="C39" s="91" t="s">
        <v>13</v>
      </c>
      <c r="D39" s="91" t="s">
        <v>129</v>
      </c>
      <c r="E39" s="91"/>
      <c r="F39" s="92" t="s">
        <v>23</v>
      </c>
      <c r="G39" s="25" t="s">
        <v>11</v>
      </c>
      <c r="H39" s="109" t="s">
        <v>6</v>
      </c>
      <c r="I39" s="25" t="s">
        <v>5</v>
      </c>
      <c r="J39" s="109" t="s">
        <v>10</v>
      </c>
      <c r="K39" s="25" t="s">
        <v>4</v>
      </c>
      <c r="L39" s="109" t="s">
        <v>7</v>
      </c>
      <c r="M39" s="25" t="s">
        <v>9</v>
      </c>
      <c r="N39" s="109" t="s">
        <v>8</v>
      </c>
      <c r="O39" s="25" t="s">
        <v>3</v>
      </c>
      <c r="P39" s="112" t="s">
        <v>21</v>
      </c>
      <c r="Q39" s="37" t="s">
        <v>108</v>
      </c>
      <c r="R39" s="37" t="s">
        <v>108</v>
      </c>
      <c r="S39" s="37" t="s">
        <v>108</v>
      </c>
      <c r="T39" s="22"/>
      <c r="U39" s="66"/>
      <c r="V39" s="17" t="s">
        <v>181</v>
      </c>
      <c r="W39" s="17">
        <v>3</v>
      </c>
      <c r="X39" s="17"/>
      <c r="Y39" s="17"/>
      <c r="Z39" s="91" t="s">
        <v>13</v>
      </c>
      <c r="AA39" s="91" t="s">
        <v>129</v>
      </c>
      <c r="AB39" s="91"/>
      <c r="AC39" s="92" t="s">
        <v>23</v>
      </c>
      <c r="AD39" s="25" t="s">
        <v>11</v>
      </c>
      <c r="AE39" s="109" t="s">
        <v>6</v>
      </c>
      <c r="AF39" s="25" t="s">
        <v>5</v>
      </c>
      <c r="AG39" s="109" t="s">
        <v>10</v>
      </c>
      <c r="AH39" s="25" t="s">
        <v>4</v>
      </c>
      <c r="AI39" s="109" t="s">
        <v>7</v>
      </c>
      <c r="AJ39" s="25" t="s">
        <v>9</v>
      </c>
      <c r="AK39" s="109" t="s">
        <v>8</v>
      </c>
      <c r="AL39" s="72" t="s">
        <v>3</v>
      </c>
      <c r="AM39" s="122" t="s">
        <v>171</v>
      </c>
      <c r="AN39" s="124" t="s">
        <v>21</v>
      </c>
      <c r="AO39" s="37" t="s">
        <v>108</v>
      </c>
      <c r="AP39" s="37" t="s">
        <v>108</v>
      </c>
    </row>
    <row r="40" spans="1:44" ht="13.8" customHeight="1" x14ac:dyDescent="0.3">
      <c r="A40" s="86">
        <v>1</v>
      </c>
      <c r="B40" s="81" t="s">
        <v>69</v>
      </c>
      <c r="C40" s="108"/>
      <c r="D40" s="89"/>
      <c r="E40" s="89"/>
      <c r="F40" s="89"/>
      <c r="G40" s="4"/>
      <c r="H40" s="57"/>
      <c r="I40" s="4"/>
      <c r="J40" s="57"/>
      <c r="K40" s="4"/>
      <c r="L40" s="57"/>
      <c r="M40" s="4"/>
      <c r="N40" s="57"/>
      <c r="O40" s="4"/>
      <c r="P40" s="57"/>
      <c r="Q40" s="4"/>
      <c r="R40" s="4"/>
      <c r="S40" s="23"/>
      <c r="T40" s="22"/>
      <c r="U40" s="116">
        <v>1</v>
      </c>
      <c r="V40" s="14" t="s">
        <v>76</v>
      </c>
      <c r="W40" s="60">
        <v>1</v>
      </c>
      <c r="X40" s="134" t="s">
        <v>86</v>
      </c>
      <c r="Y40" s="135"/>
      <c r="Z40" s="89">
        <v>45</v>
      </c>
      <c r="AA40" s="89">
        <f>Z40</f>
        <v>45</v>
      </c>
      <c r="AB40" s="89"/>
      <c r="AC40" s="89">
        <f>AA40</f>
        <v>45</v>
      </c>
      <c r="AD40" s="2"/>
      <c r="AE40" s="113"/>
      <c r="AF40" s="4"/>
      <c r="AG40" s="57"/>
      <c r="AH40" s="4">
        <v>45</v>
      </c>
      <c r="AI40" s="57"/>
      <c r="AJ40" s="4"/>
      <c r="AK40" s="57"/>
      <c r="AL40" s="73"/>
      <c r="AM40" s="123"/>
      <c r="AN40" s="62"/>
      <c r="AO40" s="2"/>
      <c r="AP40" s="43"/>
    </row>
    <row r="41" spans="1:44" x14ac:dyDescent="0.3">
      <c r="A41" s="86">
        <v>2</v>
      </c>
      <c r="B41" s="81" t="s">
        <v>70</v>
      </c>
      <c r="C41" s="93"/>
      <c r="D41" s="89"/>
      <c r="E41" s="89"/>
      <c r="F41" s="89"/>
      <c r="G41" s="4"/>
      <c r="H41" s="57"/>
      <c r="I41" s="4"/>
      <c r="J41" s="57"/>
      <c r="K41" s="4"/>
      <c r="L41" s="57"/>
      <c r="M41" s="4"/>
      <c r="N41" s="57"/>
      <c r="O41" s="4"/>
      <c r="P41" s="57"/>
      <c r="Q41" s="4"/>
      <c r="R41" s="4"/>
      <c r="S41" s="23"/>
      <c r="T41" s="22"/>
      <c r="U41" s="116">
        <v>2</v>
      </c>
      <c r="V41" s="14" t="s">
        <v>77</v>
      </c>
      <c r="W41" s="17">
        <v>3</v>
      </c>
      <c r="X41" s="14"/>
      <c r="Y41" s="14"/>
      <c r="Z41" s="89">
        <v>30</v>
      </c>
      <c r="AA41" s="89">
        <f t="shared" ref="AA41:AA47" si="12">Z41</f>
        <v>30</v>
      </c>
      <c r="AB41" s="89"/>
      <c r="AC41" s="89">
        <f>AA41</f>
        <v>30</v>
      </c>
      <c r="AD41" s="2"/>
      <c r="AE41" s="57"/>
      <c r="AF41" s="4"/>
      <c r="AG41" s="57"/>
      <c r="AH41" s="4"/>
      <c r="AI41" s="57"/>
      <c r="AJ41" s="4"/>
      <c r="AK41" s="57">
        <v>30</v>
      </c>
      <c r="AL41" s="73"/>
      <c r="AM41" s="123"/>
      <c r="AN41" s="62"/>
      <c r="AO41" s="2"/>
      <c r="AP41" s="43"/>
    </row>
    <row r="42" spans="1:44" x14ac:dyDescent="0.3">
      <c r="A42" s="86">
        <v>3</v>
      </c>
      <c r="B42" s="14" t="s">
        <v>71</v>
      </c>
      <c r="C42" s="93">
        <v>45</v>
      </c>
      <c r="D42" s="89">
        <f t="shared" si="3"/>
        <v>45</v>
      </c>
      <c r="E42" s="120"/>
      <c r="F42" s="93">
        <f t="shared" ref="F42:F49" si="13">D42</f>
        <v>45</v>
      </c>
      <c r="G42" s="4">
        <v>45</v>
      </c>
      <c r="H42" s="57"/>
      <c r="I42" s="4"/>
      <c r="J42" s="57"/>
      <c r="K42" s="4"/>
      <c r="L42" s="57"/>
      <c r="M42" s="4"/>
      <c r="N42" s="57"/>
      <c r="O42" s="4"/>
      <c r="P42" s="57"/>
      <c r="Q42" s="2"/>
      <c r="R42" s="4"/>
      <c r="S42" s="4"/>
      <c r="T42" s="22"/>
      <c r="U42" s="116">
        <v>3</v>
      </c>
      <c r="V42" s="14" t="s">
        <v>78</v>
      </c>
      <c r="W42" s="60">
        <v>1</v>
      </c>
      <c r="X42" s="134" t="s">
        <v>86</v>
      </c>
      <c r="Y42" s="135"/>
      <c r="Z42" s="89">
        <v>30</v>
      </c>
      <c r="AA42" s="89">
        <f t="shared" si="12"/>
        <v>30</v>
      </c>
      <c r="AB42" s="89"/>
      <c r="AC42" s="89">
        <f>AA42</f>
        <v>30</v>
      </c>
      <c r="AD42" s="2">
        <v>30</v>
      </c>
      <c r="AE42" s="57"/>
      <c r="AF42" s="4"/>
      <c r="AG42" s="57"/>
      <c r="AH42" s="4"/>
      <c r="AI42" s="57"/>
      <c r="AJ42" s="4"/>
      <c r="AK42" s="57"/>
      <c r="AL42" s="73"/>
      <c r="AM42" s="123"/>
      <c r="AN42" s="62"/>
      <c r="AO42" s="2"/>
      <c r="AP42" s="43"/>
    </row>
    <row r="43" spans="1:44" x14ac:dyDescent="0.3">
      <c r="A43" s="86">
        <v>4</v>
      </c>
      <c r="B43" s="14" t="s">
        <v>72</v>
      </c>
      <c r="C43" s="89">
        <v>30</v>
      </c>
      <c r="D43" s="89">
        <f t="shared" si="3"/>
        <v>30</v>
      </c>
      <c r="E43" s="120"/>
      <c r="F43" s="115">
        <f t="shared" si="13"/>
        <v>30</v>
      </c>
      <c r="G43" s="2"/>
      <c r="H43" s="57"/>
      <c r="I43" s="4"/>
      <c r="J43" s="57"/>
      <c r="K43" s="4"/>
      <c r="L43" s="57">
        <f>F43</f>
        <v>30</v>
      </c>
      <c r="M43" s="4"/>
      <c r="N43" s="57"/>
      <c r="O43" s="4"/>
      <c r="P43" s="57"/>
      <c r="Q43" s="4"/>
      <c r="R43" s="4"/>
      <c r="S43" s="4"/>
      <c r="T43" s="22"/>
      <c r="U43" s="116">
        <v>4</v>
      </c>
      <c r="V43" s="14" t="s">
        <v>79</v>
      </c>
      <c r="W43" s="17">
        <v>3</v>
      </c>
      <c r="X43" s="14"/>
      <c r="Y43" s="14"/>
      <c r="Z43" s="89">
        <v>90</v>
      </c>
      <c r="AA43" s="89">
        <f>Z43*0.75</f>
        <v>67.5</v>
      </c>
      <c r="AB43" s="89"/>
      <c r="AC43" s="89">
        <f t="shared" ref="AC43:AC47" si="14">AA43</f>
        <v>67.5</v>
      </c>
      <c r="AD43" s="2"/>
      <c r="AE43" s="57"/>
      <c r="AF43" s="4"/>
      <c r="AG43" s="57">
        <f>AA43</f>
        <v>67.5</v>
      </c>
      <c r="AH43" s="4"/>
      <c r="AI43" s="57"/>
      <c r="AJ43" s="4"/>
      <c r="AK43" s="57"/>
      <c r="AL43" s="4"/>
      <c r="AM43" s="57"/>
      <c r="AN43" s="62"/>
      <c r="AO43" s="4"/>
      <c r="AP43" s="43"/>
    </row>
    <row r="44" spans="1:44" x14ac:dyDescent="0.3">
      <c r="A44" s="86">
        <v>5</v>
      </c>
      <c r="B44" s="14" t="s">
        <v>73</v>
      </c>
      <c r="C44" s="89">
        <v>30</v>
      </c>
      <c r="D44" s="89">
        <f t="shared" si="3"/>
        <v>30</v>
      </c>
      <c r="E44" s="120"/>
      <c r="F44" s="115">
        <f t="shared" si="13"/>
        <v>30</v>
      </c>
      <c r="G44" s="2"/>
      <c r="H44" s="57"/>
      <c r="I44" s="4"/>
      <c r="J44" s="57"/>
      <c r="K44" s="4">
        <f>F44</f>
        <v>30</v>
      </c>
      <c r="L44" s="57"/>
      <c r="M44" s="4"/>
      <c r="N44" s="57"/>
      <c r="O44" s="4"/>
      <c r="P44" s="57"/>
      <c r="Q44" s="4"/>
      <c r="R44" s="4"/>
      <c r="S44" s="4"/>
      <c r="T44" s="22"/>
      <c r="U44" s="116">
        <v>5</v>
      </c>
      <c r="V44" s="14" t="s">
        <v>80</v>
      </c>
      <c r="W44" s="17">
        <v>3</v>
      </c>
      <c r="X44" s="14"/>
      <c r="Y44" s="14"/>
      <c r="Z44" s="89">
        <v>90</v>
      </c>
      <c r="AA44" s="89">
        <f>Z44*0.75</f>
        <v>67.5</v>
      </c>
      <c r="AB44" s="89"/>
      <c r="AC44" s="89">
        <f t="shared" si="14"/>
        <v>67.5</v>
      </c>
      <c r="AD44" s="2"/>
      <c r="AE44" s="57">
        <f>AA44</f>
        <v>67.5</v>
      </c>
      <c r="AF44" s="4"/>
      <c r="AG44" s="57"/>
      <c r="AH44" s="4"/>
      <c r="AI44" s="57"/>
      <c r="AJ44" s="4"/>
      <c r="AK44" s="57"/>
      <c r="AL44" s="4"/>
      <c r="AM44" s="57"/>
      <c r="AN44" s="62"/>
      <c r="AO44" s="4"/>
      <c r="AP44" s="43"/>
    </row>
    <row r="45" spans="1:44" s="6" customFormat="1" x14ac:dyDescent="0.3">
      <c r="A45" s="2">
        <v>6</v>
      </c>
      <c r="B45" s="14" t="s">
        <v>74</v>
      </c>
      <c r="C45" s="89">
        <v>90</v>
      </c>
      <c r="D45" s="89">
        <f>C45*0.75</f>
        <v>67.5</v>
      </c>
      <c r="E45" s="120"/>
      <c r="F45" s="115">
        <f t="shared" si="13"/>
        <v>67.5</v>
      </c>
      <c r="G45" s="2"/>
      <c r="H45" s="57"/>
      <c r="I45" s="4"/>
      <c r="J45" s="57"/>
      <c r="K45" s="4"/>
      <c r="L45" s="57">
        <f>F45</f>
        <v>67.5</v>
      </c>
      <c r="M45" s="4"/>
      <c r="N45" s="57"/>
      <c r="O45" s="4"/>
      <c r="P45" s="57"/>
      <c r="Q45" s="4"/>
      <c r="R45" s="4"/>
      <c r="S45" s="4"/>
      <c r="T45" s="22"/>
      <c r="U45" s="116">
        <v>6</v>
      </c>
      <c r="V45" s="14" t="s">
        <v>81</v>
      </c>
      <c r="W45" s="17">
        <v>3</v>
      </c>
      <c r="X45" s="7"/>
      <c r="Y45" s="7"/>
      <c r="Z45" s="91">
        <v>25</v>
      </c>
      <c r="AA45" s="89">
        <f t="shared" si="12"/>
        <v>25</v>
      </c>
      <c r="AB45" s="89"/>
      <c r="AC45" s="89">
        <f t="shared" si="14"/>
        <v>25</v>
      </c>
      <c r="AD45" s="2"/>
      <c r="AE45" s="57"/>
      <c r="AF45" s="2"/>
      <c r="AG45" s="57"/>
      <c r="AH45" s="4"/>
      <c r="AI45" s="57"/>
      <c r="AJ45" s="4"/>
      <c r="AK45" s="57">
        <f>AA45</f>
        <v>25</v>
      </c>
      <c r="AL45" s="4"/>
      <c r="AM45" s="57"/>
      <c r="AN45" s="62"/>
      <c r="AO45" s="4"/>
      <c r="AP45" s="4"/>
      <c r="AQ45" s="50"/>
      <c r="AR45" s="50"/>
    </row>
    <row r="46" spans="1:44" s="6" customFormat="1" x14ac:dyDescent="0.3">
      <c r="A46" s="2">
        <v>7</v>
      </c>
      <c r="B46" s="14" t="s">
        <v>127</v>
      </c>
      <c r="C46" s="89">
        <v>90</v>
      </c>
      <c r="D46" s="89">
        <f>C46*0.75</f>
        <v>67.5</v>
      </c>
      <c r="E46" s="120"/>
      <c r="F46" s="115">
        <f t="shared" si="13"/>
        <v>67.5</v>
      </c>
      <c r="G46" s="2"/>
      <c r="H46" s="57"/>
      <c r="I46" s="4"/>
      <c r="J46" s="57">
        <f>F46</f>
        <v>67.5</v>
      </c>
      <c r="K46" s="4"/>
      <c r="L46" s="57"/>
      <c r="M46" s="4"/>
      <c r="N46" s="57"/>
      <c r="O46" s="4"/>
      <c r="P46" s="57"/>
      <c r="Q46" s="4"/>
      <c r="R46" s="4"/>
      <c r="S46" s="23"/>
      <c r="T46" s="49"/>
      <c r="U46" s="58">
        <v>7</v>
      </c>
      <c r="V46" s="14" t="s">
        <v>33</v>
      </c>
      <c r="W46" s="17">
        <v>3</v>
      </c>
      <c r="X46" s="14"/>
      <c r="Y46" s="14"/>
      <c r="Z46" s="89">
        <v>270</v>
      </c>
      <c r="AA46" s="89">
        <f t="shared" si="12"/>
        <v>270</v>
      </c>
      <c r="AB46" s="89"/>
      <c r="AC46" s="89">
        <f t="shared" si="14"/>
        <v>270</v>
      </c>
      <c r="AD46" s="2"/>
      <c r="AE46" s="57"/>
      <c r="AF46" s="2"/>
      <c r="AG46" s="57"/>
      <c r="AH46" s="4"/>
      <c r="AI46" s="57"/>
      <c r="AJ46" s="4"/>
      <c r="AK46" s="57"/>
      <c r="AL46" s="4"/>
      <c r="AM46" s="57"/>
      <c r="AN46" s="62"/>
      <c r="AO46" s="4"/>
      <c r="AP46" s="4"/>
      <c r="AQ46" s="50"/>
      <c r="AR46" s="50"/>
    </row>
    <row r="47" spans="1:44" s="6" customFormat="1" x14ac:dyDescent="0.3">
      <c r="A47" s="2">
        <v>8</v>
      </c>
      <c r="B47" s="14" t="s">
        <v>75</v>
      </c>
      <c r="C47" s="89">
        <v>25</v>
      </c>
      <c r="D47" s="89">
        <f t="shared" si="3"/>
        <v>25</v>
      </c>
      <c r="E47" s="120"/>
      <c r="F47" s="115">
        <f t="shared" si="13"/>
        <v>25</v>
      </c>
      <c r="G47" s="2">
        <f>C47</f>
        <v>25</v>
      </c>
      <c r="H47" s="57"/>
      <c r="I47" s="4"/>
      <c r="J47" s="57"/>
      <c r="K47" s="4"/>
      <c r="L47" s="57"/>
      <c r="M47" s="4"/>
      <c r="N47" s="57"/>
      <c r="O47" s="4"/>
      <c r="P47" s="57"/>
      <c r="Q47" s="4"/>
      <c r="R47" s="4"/>
      <c r="S47" s="23"/>
      <c r="T47" s="49"/>
      <c r="U47" s="116">
        <v>8</v>
      </c>
      <c r="V47" s="14" t="s">
        <v>82</v>
      </c>
      <c r="W47" s="17">
        <v>3</v>
      </c>
      <c r="X47" s="14"/>
      <c r="Y47" s="14"/>
      <c r="Z47" s="89">
        <v>30</v>
      </c>
      <c r="AA47" s="89">
        <f t="shared" si="12"/>
        <v>30</v>
      </c>
      <c r="AB47" s="89"/>
      <c r="AC47" s="89">
        <f t="shared" si="14"/>
        <v>30</v>
      </c>
      <c r="AD47" s="2">
        <v>30</v>
      </c>
      <c r="AE47" s="57"/>
      <c r="AF47" s="2"/>
      <c r="AG47" s="57"/>
      <c r="AH47" s="4"/>
      <c r="AI47" s="57"/>
      <c r="AJ47" s="4"/>
      <c r="AK47" s="57"/>
      <c r="AL47" s="4"/>
      <c r="AM47" s="57"/>
      <c r="AN47" s="62"/>
      <c r="AO47" s="4"/>
      <c r="AP47" s="4"/>
      <c r="AQ47" s="50"/>
      <c r="AR47" s="50"/>
    </row>
    <row r="48" spans="1:44" s="6" customFormat="1" x14ac:dyDescent="0.3">
      <c r="A48" s="2">
        <v>9</v>
      </c>
      <c r="B48" s="3" t="s">
        <v>30</v>
      </c>
      <c r="C48" s="89">
        <v>30</v>
      </c>
      <c r="D48" s="89">
        <f t="shared" si="3"/>
        <v>30</v>
      </c>
      <c r="E48" s="120"/>
      <c r="F48" s="115">
        <f t="shared" si="13"/>
        <v>30</v>
      </c>
      <c r="G48" s="2"/>
      <c r="H48" s="57"/>
      <c r="I48" s="4"/>
      <c r="J48" s="57"/>
      <c r="K48" s="4"/>
      <c r="L48" s="57"/>
      <c r="M48" s="4"/>
      <c r="N48" s="57"/>
      <c r="O48" s="4">
        <v>30</v>
      </c>
      <c r="P48" s="57"/>
      <c r="Q48" s="4"/>
      <c r="R48" s="4"/>
      <c r="S48" s="4"/>
      <c r="T48" s="22"/>
      <c r="U48" s="32"/>
      <c r="V48" s="35"/>
      <c r="W48" s="68"/>
      <c r="X48" s="134"/>
      <c r="Y48" s="135"/>
      <c r="Z48" s="89"/>
      <c r="AA48" s="89"/>
      <c r="AB48" s="89"/>
      <c r="AC48" s="89"/>
      <c r="AD48" s="2"/>
      <c r="AE48" s="57"/>
      <c r="AF48" s="4"/>
      <c r="AG48" s="57"/>
      <c r="AH48" s="4"/>
      <c r="AI48" s="57"/>
      <c r="AJ48" s="4"/>
      <c r="AK48" s="57"/>
      <c r="AL48" s="4"/>
      <c r="AM48" s="57"/>
      <c r="AN48" s="62"/>
      <c r="AO48" s="4"/>
      <c r="AP48" s="4"/>
      <c r="AQ48" s="50"/>
      <c r="AR48" s="50"/>
    </row>
    <row r="49" spans="1:44" s="6" customFormat="1" x14ac:dyDescent="0.3">
      <c r="A49" s="2">
        <v>10</v>
      </c>
      <c r="B49" s="14" t="s">
        <v>83</v>
      </c>
      <c r="C49" s="89">
        <f>15+30</f>
        <v>45</v>
      </c>
      <c r="D49" s="89">
        <f t="shared" si="3"/>
        <v>45</v>
      </c>
      <c r="E49" s="120"/>
      <c r="F49" s="115">
        <f t="shared" si="13"/>
        <v>45</v>
      </c>
      <c r="G49" s="2"/>
      <c r="H49" s="57"/>
      <c r="I49" s="4">
        <f>D49</f>
        <v>45</v>
      </c>
      <c r="J49" s="57"/>
      <c r="K49" s="4"/>
      <c r="L49" s="57"/>
      <c r="M49" s="4"/>
      <c r="N49" s="57"/>
      <c r="O49" s="4"/>
      <c r="P49" s="57"/>
      <c r="Q49" s="4"/>
      <c r="R49" s="4"/>
      <c r="S49" s="4"/>
      <c r="T49" s="22"/>
      <c r="U49" s="32"/>
      <c r="V49" s="35"/>
      <c r="W49" s="68"/>
      <c r="X49" s="134"/>
      <c r="Y49" s="135"/>
      <c r="Z49" s="99"/>
      <c r="AA49" s="99"/>
      <c r="AB49" s="99"/>
      <c r="AC49" s="89"/>
      <c r="AD49" s="2"/>
      <c r="AE49" s="57"/>
      <c r="AF49" s="4"/>
      <c r="AG49" s="57"/>
      <c r="AH49" s="4"/>
      <c r="AI49" s="57"/>
      <c r="AJ49" s="4"/>
      <c r="AK49" s="57"/>
      <c r="AL49" s="73"/>
      <c r="AM49" s="123"/>
      <c r="AN49" s="62"/>
      <c r="AO49" s="4"/>
      <c r="AP49" s="4"/>
      <c r="AQ49" s="50"/>
      <c r="AR49" s="50"/>
    </row>
    <row r="50" spans="1:44" ht="20.399999999999999" x14ac:dyDescent="0.3">
      <c r="A50" s="66"/>
      <c r="B50" s="17" t="s">
        <v>144</v>
      </c>
      <c r="C50" s="91" t="s">
        <v>13</v>
      </c>
      <c r="D50" s="91" t="s">
        <v>129</v>
      </c>
      <c r="E50" s="91"/>
      <c r="F50" s="92" t="s">
        <v>23</v>
      </c>
      <c r="G50" s="25" t="s">
        <v>11</v>
      </c>
      <c r="H50" s="109" t="s">
        <v>6</v>
      </c>
      <c r="I50" s="25" t="s">
        <v>5</v>
      </c>
      <c r="J50" s="109" t="s">
        <v>10</v>
      </c>
      <c r="K50" s="25" t="s">
        <v>4</v>
      </c>
      <c r="L50" s="109" t="s">
        <v>7</v>
      </c>
      <c r="M50" s="25" t="s">
        <v>9</v>
      </c>
      <c r="N50" s="109" t="s">
        <v>8</v>
      </c>
      <c r="O50" s="25" t="s">
        <v>3</v>
      </c>
      <c r="P50" s="112" t="s">
        <v>21</v>
      </c>
      <c r="Q50" s="37" t="s">
        <v>108</v>
      </c>
      <c r="R50" s="37" t="s">
        <v>108</v>
      </c>
      <c r="S50" s="37" t="s">
        <v>108</v>
      </c>
      <c r="T50" s="22"/>
      <c r="U50" s="66"/>
      <c r="V50" s="17" t="s">
        <v>186</v>
      </c>
      <c r="W50" s="17">
        <v>3</v>
      </c>
      <c r="X50" s="17"/>
      <c r="Y50" s="17"/>
      <c r="Z50" s="91" t="s">
        <v>13</v>
      </c>
      <c r="AA50" s="91" t="s">
        <v>129</v>
      </c>
      <c r="AB50" s="91"/>
      <c r="AC50" s="92" t="s">
        <v>23</v>
      </c>
      <c r="AD50" s="25" t="s">
        <v>11</v>
      </c>
      <c r="AE50" s="109" t="s">
        <v>6</v>
      </c>
      <c r="AF50" s="25" t="s">
        <v>5</v>
      </c>
      <c r="AG50" s="109" t="s">
        <v>10</v>
      </c>
      <c r="AH50" s="25" t="s">
        <v>4</v>
      </c>
      <c r="AI50" s="109" t="s">
        <v>7</v>
      </c>
      <c r="AJ50" s="25" t="s">
        <v>9</v>
      </c>
      <c r="AK50" s="109" t="s">
        <v>8</v>
      </c>
      <c r="AL50" s="72" t="s">
        <v>3</v>
      </c>
      <c r="AM50" s="122" t="s">
        <v>171</v>
      </c>
      <c r="AN50" s="124" t="s">
        <v>21</v>
      </c>
      <c r="AO50" s="37" t="s">
        <v>108</v>
      </c>
      <c r="AP50" s="37" t="s">
        <v>108</v>
      </c>
    </row>
    <row r="51" spans="1:44" x14ac:dyDescent="0.3">
      <c r="A51" s="86">
        <v>1</v>
      </c>
      <c r="B51" s="81" t="s">
        <v>69</v>
      </c>
      <c r="C51" s="93"/>
      <c r="D51" s="89"/>
      <c r="E51" s="89"/>
      <c r="F51" s="89"/>
      <c r="G51" s="4"/>
      <c r="H51" s="57"/>
      <c r="I51" s="4"/>
      <c r="J51" s="57"/>
      <c r="K51" s="4"/>
      <c r="L51" s="57"/>
      <c r="M51" s="4"/>
      <c r="N51" s="57"/>
      <c r="O51" s="4"/>
      <c r="P51" s="57"/>
      <c r="Q51" s="4"/>
      <c r="R51" s="4"/>
      <c r="S51" s="23"/>
      <c r="T51" s="22"/>
      <c r="U51" s="116">
        <v>1</v>
      </c>
      <c r="V51" s="35" t="s">
        <v>87</v>
      </c>
      <c r="W51" s="68">
        <v>2</v>
      </c>
      <c r="X51" s="134" t="s">
        <v>88</v>
      </c>
      <c r="Y51" s="135"/>
      <c r="Z51" s="99">
        <v>30</v>
      </c>
      <c r="AA51" s="99">
        <f>Z51</f>
        <v>30</v>
      </c>
      <c r="AB51" s="99"/>
      <c r="AC51" s="89">
        <f>AA51*2</f>
        <v>60</v>
      </c>
      <c r="AD51" s="2"/>
      <c r="AE51" s="113"/>
      <c r="AF51" s="4"/>
      <c r="AG51" s="57"/>
      <c r="AH51" s="4"/>
      <c r="AI51" s="57"/>
      <c r="AJ51" s="4"/>
      <c r="AK51" s="57"/>
      <c r="AL51" s="73">
        <v>60</v>
      </c>
      <c r="AM51" s="123"/>
      <c r="AN51" s="62"/>
      <c r="AO51" s="2"/>
      <c r="AP51" s="43"/>
    </row>
    <row r="52" spans="1:44" x14ac:dyDescent="0.3">
      <c r="A52" s="86">
        <v>2</v>
      </c>
      <c r="B52" s="81" t="s">
        <v>70</v>
      </c>
      <c r="C52" s="93"/>
      <c r="D52" s="89"/>
      <c r="E52" s="89"/>
      <c r="F52" s="89"/>
      <c r="G52" s="4"/>
      <c r="H52" s="57"/>
      <c r="I52" s="4"/>
      <c r="J52" s="57"/>
      <c r="K52" s="4"/>
      <c r="L52" s="57"/>
      <c r="M52" s="4"/>
      <c r="N52" s="57"/>
      <c r="O52" s="4"/>
      <c r="P52" s="57"/>
      <c r="Q52" s="4"/>
      <c r="R52" s="4"/>
      <c r="S52" s="23"/>
      <c r="T52" s="22"/>
      <c r="U52" s="116">
        <v>2</v>
      </c>
      <c r="V52" s="14" t="s">
        <v>77</v>
      </c>
      <c r="W52" s="17">
        <v>3</v>
      </c>
      <c r="X52" s="14"/>
      <c r="Y52" s="14"/>
      <c r="Z52" s="89">
        <v>30</v>
      </c>
      <c r="AA52" s="99">
        <f t="shared" ref="AA52:AA58" si="15">Z52</f>
        <v>30</v>
      </c>
      <c r="AB52" s="99"/>
      <c r="AC52" s="89">
        <f t="shared" ref="AC52:AC58" si="16">AA52*2</f>
        <v>60</v>
      </c>
      <c r="AD52" s="2"/>
      <c r="AE52" s="57"/>
      <c r="AF52" s="4"/>
      <c r="AG52" s="57"/>
      <c r="AH52" s="4"/>
      <c r="AI52" s="57"/>
      <c r="AJ52" s="4"/>
      <c r="AK52" s="57">
        <f>2*Z52</f>
        <v>60</v>
      </c>
      <c r="AL52" s="73"/>
      <c r="AM52" s="123"/>
      <c r="AN52" s="62"/>
      <c r="AO52" s="2"/>
      <c r="AP52" s="43"/>
    </row>
    <row r="53" spans="1:44" x14ac:dyDescent="0.3">
      <c r="A53" s="86">
        <v>3</v>
      </c>
      <c r="B53" s="14" t="s">
        <v>71</v>
      </c>
      <c r="C53" s="93">
        <v>45</v>
      </c>
      <c r="D53" s="89">
        <f t="shared" si="3"/>
        <v>45</v>
      </c>
      <c r="E53" s="89"/>
      <c r="F53" s="89">
        <f>2*D53</f>
        <v>90</v>
      </c>
      <c r="G53" s="4"/>
      <c r="H53" s="57"/>
      <c r="I53" s="4"/>
      <c r="J53" s="57"/>
      <c r="K53" s="4"/>
      <c r="L53" s="57"/>
      <c r="M53" s="4"/>
      <c r="N53" s="57"/>
      <c r="O53" s="4"/>
      <c r="P53" s="57"/>
      <c r="Q53" s="57">
        <v>90</v>
      </c>
      <c r="R53" s="4" t="s">
        <v>125</v>
      </c>
      <c r="S53" s="4"/>
      <c r="T53" s="22"/>
      <c r="U53" s="116">
        <v>3</v>
      </c>
      <c r="V53" s="35" t="s">
        <v>100</v>
      </c>
      <c r="W53" s="68">
        <v>2</v>
      </c>
      <c r="X53" s="134" t="s">
        <v>99</v>
      </c>
      <c r="Y53" s="135"/>
      <c r="Z53" s="89">
        <v>90</v>
      </c>
      <c r="AA53" s="99">
        <f>Z53*0.75</f>
        <v>67.5</v>
      </c>
      <c r="AB53" s="99"/>
      <c r="AC53" s="89">
        <f t="shared" si="16"/>
        <v>135</v>
      </c>
      <c r="AD53" s="2"/>
      <c r="AE53" s="57"/>
      <c r="AF53" s="4">
        <f>AC53</f>
        <v>135</v>
      </c>
      <c r="AG53" s="57"/>
      <c r="AH53" s="4"/>
      <c r="AI53" s="57"/>
      <c r="AJ53" s="4"/>
      <c r="AK53" s="57"/>
      <c r="AL53" s="73"/>
      <c r="AM53" s="123"/>
      <c r="AN53" s="62"/>
      <c r="AO53" s="2"/>
      <c r="AP53" s="43"/>
    </row>
    <row r="54" spans="1:44" x14ac:dyDescent="0.3">
      <c r="A54" s="86">
        <v>4</v>
      </c>
      <c r="B54" s="14" t="s">
        <v>72</v>
      </c>
      <c r="C54" s="89">
        <v>30</v>
      </c>
      <c r="D54" s="89">
        <f t="shared" si="3"/>
        <v>30</v>
      </c>
      <c r="E54" s="89"/>
      <c r="F54" s="89">
        <f t="shared" ref="F54:F60" si="17">2*D54</f>
        <v>60</v>
      </c>
      <c r="G54" s="2"/>
      <c r="H54" s="57"/>
      <c r="I54" s="4"/>
      <c r="J54" s="57"/>
      <c r="K54" s="4"/>
      <c r="L54" s="57">
        <f>F54</f>
        <v>60</v>
      </c>
      <c r="M54" s="4"/>
      <c r="N54" s="57"/>
      <c r="O54" s="4"/>
      <c r="P54" s="57"/>
      <c r="Q54" s="4"/>
      <c r="R54" s="4"/>
      <c r="S54" s="4"/>
      <c r="T54" s="22"/>
      <c r="U54" s="116">
        <v>4</v>
      </c>
      <c r="V54" s="14" t="s">
        <v>134</v>
      </c>
      <c r="W54" s="17">
        <v>3</v>
      </c>
      <c r="X54" s="14"/>
      <c r="Y54" s="14"/>
      <c r="Z54" s="89">
        <v>90</v>
      </c>
      <c r="AA54" s="99">
        <f t="shared" ref="AA54:AA55" si="18">Z54*0.75</f>
        <v>67.5</v>
      </c>
      <c r="AB54" s="99"/>
      <c r="AC54" s="89">
        <f t="shared" si="16"/>
        <v>135</v>
      </c>
      <c r="AD54" s="2"/>
      <c r="AE54" s="57"/>
      <c r="AF54" s="4"/>
      <c r="AG54" s="57"/>
      <c r="AH54" s="4"/>
      <c r="AI54" s="57"/>
      <c r="AJ54" s="4">
        <f>AC54</f>
        <v>135</v>
      </c>
      <c r="AK54" s="57"/>
      <c r="AL54" s="4"/>
      <c r="AM54" s="57"/>
      <c r="AN54" s="62"/>
      <c r="AO54" s="4"/>
      <c r="AP54" s="43"/>
    </row>
    <row r="55" spans="1:44" x14ac:dyDescent="0.3">
      <c r="A55" s="86">
        <v>5</v>
      </c>
      <c r="B55" s="14" t="s">
        <v>73</v>
      </c>
      <c r="C55" s="89">
        <v>30</v>
      </c>
      <c r="D55" s="89">
        <f t="shared" si="3"/>
        <v>30</v>
      </c>
      <c r="E55" s="89"/>
      <c r="F55" s="89">
        <f t="shared" si="17"/>
        <v>60</v>
      </c>
      <c r="G55" s="2"/>
      <c r="H55" s="57"/>
      <c r="I55" s="4"/>
      <c r="J55" s="57"/>
      <c r="K55" s="4">
        <v>60</v>
      </c>
      <c r="L55" s="57"/>
      <c r="M55" s="4"/>
      <c r="N55" s="57"/>
      <c r="O55" s="4"/>
      <c r="P55" s="57"/>
      <c r="Q55" s="4"/>
      <c r="R55" s="4"/>
      <c r="S55" s="4"/>
      <c r="T55" s="22"/>
      <c r="U55" s="116">
        <v>5</v>
      </c>
      <c r="V55" s="14" t="s">
        <v>80</v>
      </c>
      <c r="W55" s="17">
        <v>3</v>
      </c>
      <c r="X55" s="14"/>
      <c r="Y55" s="14"/>
      <c r="Z55" s="89">
        <v>90</v>
      </c>
      <c r="AA55" s="99">
        <f t="shared" si="18"/>
        <v>67.5</v>
      </c>
      <c r="AB55" s="99"/>
      <c r="AC55" s="89">
        <f t="shared" si="16"/>
        <v>135</v>
      </c>
      <c r="AD55" s="2"/>
      <c r="AE55" s="57"/>
      <c r="AF55" s="4"/>
      <c r="AG55" s="57"/>
      <c r="AH55" s="4"/>
      <c r="AI55" s="57"/>
      <c r="AJ55" s="4"/>
      <c r="AK55" s="57"/>
      <c r="AL55" s="4"/>
      <c r="AM55" s="57"/>
      <c r="AN55" s="62"/>
      <c r="AO55" s="118">
        <f>2*AA55</f>
        <v>135</v>
      </c>
      <c r="AP55" s="43" t="s">
        <v>143</v>
      </c>
      <c r="AQ55" s="54" t="s">
        <v>175</v>
      </c>
    </row>
    <row r="56" spans="1:44" s="6" customFormat="1" x14ac:dyDescent="0.3">
      <c r="A56" s="2">
        <v>6</v>
      </c>
      <c r="B56" s="14" t="s">
        <v>102</v>
      </c>
      <c r="C56" s="89">
        <v>90</v>
      </c>
      <c r="D56" s="89">
        <f>C56*0.75</f>
        <v>67.5</v>
      </c>
      <c r="E56" s="89"/>
      <c r="F56" s="89">
        <f t="shared" si="17"/>
        <v>135</v>
      </c>
      <c r="G56" s="2"/>
      <c r="H56" s="57"/>
      <c r="I56" s="4"/>
      <c r="J56" s="57"/>
      <c r="K56" s="4"/>
      <c r="L56" s="57"/>
      <c r="M56" s="4">
        <f>F56</f>
        <v>135</v>
      </c>
      <c r="N56" s="57"/>
      <c r="O56" s="4"/>
      <c r="P56" s="57"/>
      <c r="Q56" s="4"/>
      <c r="R56" s="4"/>
      <c r="S56" s="4"/>
      <c r="T56" s="22"/>
      <c r="U56" s="116">
        <v>6</v>
      </c>
      <c r="V56" s="14" t="s">
        <v>81</v>
      </c>
      <c r="W56" s="17">
        <v>3</v>
      </c>
      <c r="X56" s="7"/>
      <c r="Y56" s="7"/>
      <c r="Z56" s="91">
        <v>25</v>
      </c>
      <c r="AA56" s="99">
        <f t="shared" si="15"/>
        <v>25</v>
      </c>
      <c r="AB56" s="99"/>
      <c r="AC56" s="89">
        <f t="shared" si="16"/>
        <v>50</v>
      </c>
      <c r="AD56" s="2"/>
      <c r="AE56" s="57"/>
      <c r="AF56" s="2"/>
      <c r="AG56" s="57"/>
      <c r="AH56" s="4"/>
      <c r="AI56" s="57"/>
      <c r="AJ56" s="4"/>
      <c r="AK56" s="57">
        <f>AC56</f>
        <v>50</v>
      </c>
      <c r="AL56" s="4"/>
      <c r="AM56" s="57"/>
      <c r="AN56" s="62"/>
      <c r="AO56" s="4"/>
      <c r="AP56" s="4"/>
      <c r="AQ56" s="50"/>
      <c r="AR56" s="50"/>
    </row>
    <row r="57" spans="1:44" s="6" customFormat="1" x14ac:dyDescent="0.3">
      <c r="A57" s="2">
        <v>7</v>
      </c>
      <c r="B57" s="14" t="s">
        <v>128</v>
      </c>
      <c r="C57" s="89">
        <v>90</v>
      </c>
      <c r="D57" s="89">
        <f>C57*0.75</f>
        <v>67.5</v>
      </c>
      <c r="E57" s="89"/>
      <c r="F57" s="89">
        <f t="shared" si="17"/>
        <v>135</v>
      </c>
      <c r="G57" s="2"/>
      <c r="H57" s="57"/>
      <c r="I57" s="4"/>
      <c r="J57" s="57">
        <f>F57</f>
        <v>135</v>
      </c>
      <c r="K57" s="4"/>
      <c r="L57" s="57"/>
      <c r="M57" s="4"/>
      <c r="N57" s="57"/>
      <c r="O57" s="4"/>
      <c r="P57" s="57"/>
      <c r="Q57" s="4"/>
      <c r="R57" s="4"/>
      <c r="S57" s="23"/>
      <c r="T57" s="49"/>
      <c r="U57" s="58">
        <v>7</v>
      </c>
      <c r="V57" s="14" t="s">
        <v>33</v>
      </c>
      <c r="W57" s="17">
        <v>3</v>
      </c>
      <c r="X57" s="14"/>
      <c r="Y57" s="14"/>
      <c r="Z57" s="89">
        <v>270</v>
      </c>
      <c r="AA57" s="99">
        <f t="shared" si="15"/>
        <v>270</v>
      </c>
      <c r="AB57" s="99"/>
      <c r="AC57" s="89">
        <f t="shared" si="16"/>
        <v>540</v>
      </c>
      <c r="AD57" s="2"/>
      <c r="AE57" s="57"/>
      <c r="AF57" s="2"/>
      <c r="AG57" s="57"/>
      <c r="AH57" s="4"/>
      <c r="AI57" s="57"/>
      <c r="AJ57" s="4"/>
      <c r="AK57" s="57"/>
      <c r="AL57" s="4"/>
      <c r="AM57" s="57"/>
      <c r="AN57" s="62"/>
      <c r="AO57" s="4"/>
      <c r="AP57" s="4"/>
      <c r="AQ57" s="50"/>
      <c r="AR57" s="50"/>
    </row>
    <row r="58" spans="1:44" s="6" customFormat="1" x14ac:dyDescent="0.3">
      <c r="A58" s="2">
        <v>8</v>
      </c>
      <c r="B58" s="14" t="s">
        <v>75</v>
      </c>
      <c r="C58" s="89">
        <v>25</v>
      </c>
      <c r="D58" s="89">
        <f t="shared" si="3"/>
        <v>25</v>
      </c>
      <c r="E58" s="89"/>
      <c r="F58" s="89">
        <f t="shared" si="17"/>
        <v>50</v>
      </c>
      <c r="G58" s="2">
        <f>C58</f>
        <v>25</v>
      </c>
      <c r="H58" s="57"/>
      <c r="I58" s="4"/>
      <c r="J58" s="57"/>
      <c r="K58" s="4"/>
      <c r="L58" s="57"/>
      <c r="M58" s="4"/>
      <c r="N58" s="57">
        <f>C58</f>
        <v>25</v>
      </c>
      <c r="O58" s="4"/>
      <c r="P58" s="57"/>
      <c r="Q58" s="4"/>
      <c r="R58" s="4"/>
      <c r="S58" s="23"/>
      <c r="T58" s="49"/>
      <c r="U58" s="116">
        <v>8</v>
      </c>
      <c r="V58" s="14" t="s">
        <v>82</v>
      </c>
      <c r="W58" s="17">
        <v>3</v>
      </c>
      <c r="X58" s="14"/>
      <c r="Y58" s="14"/>
      <c r="Z58" s="89">
        <v>30</v>
      </c>
      <c r="AA58" s="99">
        <f t="shared" si="15"/>
        <v>30</v>
      </c>
      <c r="AB58" s="99"/>
      <c r="AC58" s="89">
        <f t="shared" si="16"/>
        <v>60</v>
      </c>
      <c r="AD58" s="2">
        <f>AC58</f>
        <v>60</v>
      </c>
      <c r="AE58" s="57"/>
      <c r="AF58" s="2"/>
      <c r="AG58" s="57"/>
      <c r="AH58" s="4"/>
      <c r="AI58" s="57"/>
      <c r="AJ58" s="4"/>
      <c r="AK58" s="57"/>
      <c r="AL58" s="4"/>
      <c r="AM58" s="57"/>
      <c r="AN58" s="62"/>
      <c r="AO58" s="62"/>
      <c r="AP58" s="4"/>
      <c r="AQ58" s="50"/>
      <c r="AR58" s="50"/>
    </row>
    <row r="59" spans="1:44" s="6" customFormat="1" x14ac:dyDescent="0.3">
      <c r="A59" s="2">
        <v>9</v>
      </c>
      <c r="B59" s="3" t="s">
        <v>84</v>
      </c>
      <c r="C59" s="89">
        <v>30</v>
      </c>
      <c r="D59" s="89">
        <f t="shared" ref="D59:D124" si="19">C59</f>
        <v>30</v>
      </c>
      <c r="E59" s="89"/>
      <c r="F59" s="89">
        <f t="shared" si="17"/>
        <v>60</v>
      </c>
      <c r="G59" s="2"/>
      <c r="H59" s="57"/>
      <c r="I59" s="4"/>
      <c r="J59" s="57"/>
      <c r="K59" s="4"/>
      <c r="L59" s="57"/>
      <c r="M59" s="4"/>
      <c r="N59" s="57"/>
      <c r="O59" s="4">
        <f>F59</f>
        <v>60</v>
      </c>
      <c r="P59" s="57"/>
      <c r="Q59" s="4"/>
      <c r="R59" s="4"/>
      <c r="S59" s="4"/>
      <c r="T59" s="22"/>
      <c r="U59" s="32"/>
      <c r="V59" s="4"/>
      <c r="W59" s="4"/>
      <c r="X59" s="4"/>
      <c r="Y59" s="4"/>
      <c r="Z59" s="89"/>
      <c r="AA59" s="89"/>
      <c r="AB59" s="89"/>
      <c r="AC59" s="89"/>
      <c r="AD59" s="2"/>
      <c r="AE59" s="57"/>
      <c r="AF59" s="4"/>
      <c r="AG59" s="57"/>
      <c r="AH59" s="4"/>
      <c r="AI59" s="57"/>
      <c r="AJ59" s="4"/>
      <c r="AK59" s="57"/>
      <c r="AL59" s="4"/>
      <c r="AM59" s="57"/>
      <c r="AN59" s="62"/>
      <c r="AO59" s="4"/>
      <c r="AP59" s="4"/>
      <c r="AQ59" s="50"/>
      <c r="AR59" s="50"/>
    </row>
    <row r="60" spans="1:44" s="6" customFormat="1" x14ac:dyDescent="0.3">
      <c r="A60" s="2">
        <v>10</v>
      </c>
      <c r="B60" s="14" t="s">
        <v>83</v>
      </c>
      <c r="C60" s="89">
        <v>45</v>
      </c>
      <c r="D60" s="89">
        <f>15+30*0.75</f>
        <v>37.5</v>
      </c>
      <c r="E60" s="89"/>
      <c r="F60" s="89">
        <f t="shared" si="17"/>
        <v>75</v>
      </c>
      <c r="G60" s="2"/>
      <c r="H60" s="57"/>
      <c r="I60" s="4">
        <f>F60</f>
        <v>75</v>
      </c>
      <c r="J60" s="57"/>
      <c r="K60" s="4"/>
      <c r="L60" s="57"/>
      <c r="M60" s="4"/>
      <c r="N60" s="57"/>
      <c r="O60" s="4"/>
      <c r="P60" s="57"/>
      <c r="Q60" s="4"/>
      <c r="R60" s="4"/>
      <c r="S60" s="4"/>
      <c r="T60" s="22"/>
      <c r="U60" s="32"/>
      <c r="V60" s="4"/>
      <c r="W60" s="4"/>
      <c r="X60" s="4"/>
      <c r="Y60" s="4"/>
      <c r="Z60" s="89"/>
      <c r="AA60" s="89"/>
      <c r="AB60" s="89"/>
      <c r="AC60" s="89"/>
      <c r="AD60" s="2"/>
      <c r="AE60" s="57"/>
      <c r="AF60" s="4"/>
      <c r="AG60" s="57"/>
      <c r="AH60" s="4"/>
      <c r="AI60" s="57"/>
      <c r="AJ60" s="4"/>
      <c r="AK60" s="57"/>
      <c r="AL60" s="73"/>
      <c r="AM60" s="123"/>
      <c r="AN60" s="62"/>
      <c r="AO60" s="4"/>
      <c r="AP60" s="4"/>
      <c r="AQ60" s="50"/>
      <c r="AR60" s="50"/>
    </row>
    <row r="61" spans="1:44" ht="17.399999999999999" hidden="1" thickBot="1" x14ac:dyDescent="0.35">
      <c r="A61" s="52"/>
      <c r="B61" s="4"/>
      <c r="C61" s="89"/>
      <c r="D61" s="89">
        <f t="shared" si="19"/>
        <v>0</v>
      </c>
      <c r="E61" s="89"/>
      <c r="F61" s="89"/>
      <c r="G61" s="2"/>
      <c r="H61" s="57"/>
      <c r="I61" s="4"/>
      <c r="J61" s="57"/>
      <c r="K61" s="4"/>
      <c r="L61" s="57"/>
      <c r="M61" s="4"/>
      <c r="N61" s="57"/>
      <c r="O61" s="4"/>
      <c r="P61" s="57"/>
      <c r="Q61" s="4"/>
      <c r="R61" s="4"/>
      <c r="S61" s="4"/>
      <c r="T61" s="53"/>
      <c r="U61" s="43"/>
      <c r="V61" s="64"/>
      <c r="W61" s="74"/>
      <c r="X61" s="75"/>
      <c r="Y61" s="75"/>
      <c r="Z61" s="76"/>
      <c r="AA61" s="76"/>
      <c r="AB61" s="76"/>
      <c r="AC61" s="77"/>
      <c r="AD61" s="7"/>
      <c r="AE61" s="109"/>
      <c r="AF61" s="7"/>
      <c r="AG61" s="109"/>
      <c r="AH61" s="7"/>
      <c r="AI61" s="109"/>
      <c r="AJ61" s="7"/>
      <c r="AK61" s="109"/>
      <c r="AL61" s="71"/>
      <c r="AM61" s="122"/>
      <c r="AN61" s="125"/>
      <c r="AO61" s="7"/>
      <c r="AP61" s="43"/>
    </row>
    <row r="62" spans="1:44" hidden="1" x14ac:dyDescent="0.3">
      <c r="C62" s="94"/>
      <c r="D62" s="89">
        <f t="shared" si="19"/>
        <v>0</v>
      </c>
      <c r="E62" s="121"/>
      <c r="F62" s="94"/>
      <c r="AN62" s="62"/>
      <c r="AO62" s="4"/>
      <c r="AP62" s="43"/>
    </row>
    <row r="63" spans="1:44" ht="20.399999999999999" x14ac:dyDescent="0.3">
      <c r="A63" s="66"/>
      <c r="B63" s="17" t="s">
        <v>145</v>
      </c>
      <c r="C63" s="91" t="s">
        <v>13</v>
      </c>
      <c r="D63" s="91" t="s">
        <v>129</v>
      </c>
      <c r="E63" s="91"/>
      <c r="F63" s="92" t="s">
        <v>23</v>
      </c>
      <c r="G63" s="25" t="s">
        <v>161</v>
      </c>
      <c r="H63" s="109" t="s">
        <v>159</v>
      </c>
      <c r="I63" s="25" t="s">
        <v>5</v>
      </c>
      <c r="J63" s="109" t="s">
        <v>160</v>
      </c>
      <c r="K63" s="25" t="s">
        <v>4</v>
      </c>
      <c r="L63" s="109" t="s">
        <v>7</v>
      </c>
      <c r="M63" s="25" t="s">
        <v>9</v>
      </c>
      <c r="N63" s="109" t="s">
        <v>155</v>
      </c>
      <c r="O63" s="25" t="s">
        <v>3</v>
      </c>
      <c r="P63" s="112" t="s">
        <v>21</v>
      </c>
      <c r="Q63" s="37" t="s">
        <v>108</v>
      </c>
      <c r="R63" s="37" t="s">
        <v>108</v>
      </c>
      <c r="S63" s="37" t="s">
        <v>108</v>
      </c>
      <c r="T63" s="22"/>
      <c r="U63" s="66"/>
      <c r="V63" s="17" t="s">
        <v>187</v>
      </c>
      <c r="W63" s="17">
        <v>2</v>
      </c>
      <c r="X63" s="17"/>
      <c r="Y63" s="17"/>
      <c r="Z63" s="91" t="s">
        <v>13</v>
      </c>
      <c r="AA63" s="91" t="s">
        <v>129</v>
      </c>
      <c r="AB63" s="91"/>
      <c r="AC63" s="92" t="s">
        <v>23</v>
      </c>
      <c r="AD63" s="25" t="s">
        <v>11</v>
      </c>
      <c r="AE63" s="109" t="s">
        <v>6</v>
      </c>
      <c r="AF63" s="25" t="s">
        <v>5</v>
      </c>
      <c r="AG63" s="109" t="s">
        <v>10</v>
      </c>
      <c r="AH63" s="25" t="s">
        <v>4</v>
      </c>
      <c r="AI63" s="109" t="s">
        <v>7</v>
      </c>
      <c r="AJ63" s="25" t="s">
        <v>9</v>
      </c>
      <c r="AK63" s="109" t="s">
        <v>8</v>
      </c>
      <c r="AL63" s="72" t="s">
        <v>3</v>
      </c>
      <c r="AM63" s="122" t="s">
        <v>171</v>
      </c>
      <c r="AN63" s="124" t="s">
        <v>21</v>
      </c>
      <c r="AO63" s="37" t="s">
        <v>108</v>
      </c>
      <c r="AP63" s="37" t="s">
        <v>108</v>
      </c>
    </row>
    <row r="64" spans="1:44" x14ac:dyDescent="0.3">
      <c r="A64" s="86">
        <v>1</v>
      </c>
      <c r="B64" s="82" t="s">
        <v>69</v>
      </c>
      <c r="C64" s="93"/>
      <c r="D64" s="89"/>
      <c r="E64" s="89"/>
      <c r="F64" s="89"/>
      <c r="G64" s="4"/>
      <c r="H64" s="57"/>
      <c r="I64" s="4"/>
      <c r="J64" s="57"/>
      <c r="K64" s="4"/>
      <c r="L64" s="57"/>
      <c r="M64" s="4"/>
      <c r="N64" s="57"/>
      <c r="O64" s="4"/>
      <c r="P64" s="57"/>
      <c r="Q64" s="4"/>
      <c r="R64" s="4"/>
      <c r="S64" s="23"/>
      <c r="T64" s="22"/>
      <c r="U64" s="116">
        <v>1</v>
      </c>
      <c r="V64" s="35" t="s">
        <v>77</v>
      </c>
      <c r="W64" s="35"/>
      <c r="X64" s="134"/>
      <c r="Y64" s="135"/>
      <c r="Z64" s="89">
        <v>30</v>
      </c>
      <c r="AA64" s="89">
        <f>Z64</f>
        <v>30</v>
      </c>
      <c r="AB64" s="89"/>
      <c r="AC64" s="89">
        <f>AA64*2</f>
        <v>60</v>
      </c>
      <c r="AD64" s="2"/>
      <c r="AE64" s="113"/>
      <c r="AF64" s="4"/>
      <c r="AG64" s="57"/>
      <c r="AH64" s="4"/>
      <c r="AI64" s="57"/>
      <c r="AJ64" s="4"/>
      <c r="AK64" s="57">
        <f>2*Z64</f>
        <v>60</v>
      </c>
      <c r="AL64" s="73"/>
      <c r="AM64" s="123"/>
      <c r="AN64" s="62"/>
      <c r="AO64" s="2"/>
      <c r="AP64" s="43"/>
    </row>
    <row r="65" spans="1:44" x14ac:dyDescent="0.3">
      <c r="A65" s="86">
        <v>2</v>
      </c>
      <c r="B65" s="82" t="s">
        <v>70</v>
      </c>
      <c r="C65" s="93"/>
      <c r="D65" s="89"/>
      <c r="E65" s="89"/>
      <c r="F65" s="89"/>
      <c r="G65" s="4"/>
      <c r="H65" s="57"/>
      <c r="I65" s="4"/>
      <c r="J65" s="57"/>
      <c r="K65" s="4"/>
      <c r="L65" s="57"/>
      <c r="M65" s="4"/>
      <c r="N65" s="57"/>
      <c r="O65" s="4"/>
      <c r="P65" s="57"/>
      <c r="Q65" s="4"/>
      <c r="R65" s="4"/>
      <c r="S65" s="23"/>
      <c r="T65" s="22"/>
      <c r="U65" s="116">
        <v>2</v>
      </c>
      <c r="V65" s="35" t="s">
        <v>90</v>
      </c>
      <c r="W65" s="35"/>
      <c r="X65" s="69"/>
      <c r="Y65" s="69"/>
      <c r="Z65" s="89">
        <v>90</v>
      </c>
      <c r="AA65" s="89">
        <f>Z65*0.75</f>
        <v>67.5</v>
      </c>
      <c r="AB65" s="89"/>
      <c r="AC65" s="89">
        <f t="shared" ref="AC65:AC71" si="20">AA65*2</f>
        <v>135</v>
      </c>
      <c r="AD65" s="2"/>
      <c r="AE65" s="57"/>
      <c r="AF65" s="4"/>
      <c r="AG65" s="57"/>
      <c r="AH65" s="4"/>
      <c r="AI65" s="57">
        <f>AC65</f>
        <v>135</v>
      </c>
      <c r="AJ65" s="4"/>
      <c r="AK65" s="57"/>
      <c r="AL65" s="73"/>
      <c r="AM65" s="123"/>
      <c r="AN65" s="62"/>
      <c r="AO65" s="2"/>
      <c r="AP65" s="43"/>
    </row>
    <row r="66" spans="1:44" x14ac:dyDescent="0.3">
      <c r="A66" s="86">
        <v>3</v>
      </c>
      <c r="B66" s="3" t="s">
        <v>71</v>
      </c>
      <c r="C66" s="93">
        <v>45</v>
      </c>
      <c r="D66" s="89">
        <f t="shared" si="19"/>
        <v>45</v>
      </c>
      <c r="E66" s="89"/>
      <c r="F66" s="89">
        <f>2*C66</f>
        <v>90</v>
      </c>
      <c r="G66" s="4"/>
      <c r="H66" s="57"/>
      <c r="I66" s="4"/>
      <c r="J66" s="57"/>
      <c r="K66" s="4"/>
      <c r="L66" s="57"/>
      <c r="M66" s="4"/>
      <c r="N66" s="57"/>
      <c r="O66" s="4"/>
      <c r="P66" s="57"/>
      <c r="Q66" s="57">
        <v>90</v>
      </c>
      <c r="R66" s="4" t="s">
        <v>126</v>
      </c>
      <c r="S66" s="4"/>
      <c r="T66" s="22"/>
      <c r="U66" s="116">
        <v>3</v>
      </c>
      <c r="V66" s="35" t="s">
        <v>80</v>
      </c>
      <c r="W66" s="35"/>
      <c r="X66" s="14"/>
      <c r="Y66" s="14"/>
      <c r="Z66" s="89">
        <v>90</v>
      </c>
      <c r="AA66" s="89">
        <f t="shared" ref="AA66:AA67" si="21">Z66*0.75</f>
        <v>67.5</v>
      </c>
      <c r="AB66" s="89"/>
      <c r="AC66" s="89">
        <f t="shared" si="20"/>
        <v>135</v>
      </c>
      <c r="AD66" s="2"/>
      <c r="AE66" s="57">
        <f>AC66</f>
        <v>135</v>
      </c>
      <c r="AF66" s="4"/>
      <c r="AG66" s="57"/>
      <c r="AH66" s="4"/>
      <c r="AI66" s="57"/>
      <c r="AJ66" s="4"/>
      <c r="AK66" s="57"/>
      <c r="AL66" s="73"/>
      <c r="AM66" s="123"/>
      <c r="AN66" s="62"/>
      <c r="AO66" s="2"/>
      <c r="AP66" s="43"/>
    </row>
    <row r="67" spans="1:44" x14ac:dyDescent="0.3">
      <c r="A67" s="86">
        <v>4</v>
      </c>
      <c r="B67" s="3" t="s">
        <v>72</v>
      </c>
      <c r="C67" s="89">
        <v>30</v>
      </c>
      <c r="D67" s="89">
        <f t="shared" si="19"/>
        <v>30</v>
      </c>
      <c r="E67" s="89"/>
      <c r="F67" s="89">
        <f t="shared" ref="F67:F73" si="22">2*C67</f>
        <v>60</v>
      </c>
      <c r="G67" s="2">
        <v>60</v>
      </c>
      <c r="H67" s="57"/>
      <c r="I67" s="4"/>
      <c r="J67" s="57"/>
      <c r="K67" s="4"/>
      <c r="L67" s="57"/>
      <c r="M67" s="4"/>
      <c r="N67" s="57"/>
      <c r="O67" s="4"/>
      <c r="P67" s="57"/>
      <c r="Q67" s="4"/>
      <c r="R67" s="4"/>
      <c r="S67" s="4"/>
      <c r="T67" s="22"/>
      <c r="U67" s="116">
        <v>4</v>
      </c>
      <c r="V67" s="35" t="s">
        <v>101</v>
      </c>
      <c r="W67" s="35"/>
      <c r="X67" s="14"/>
      <c r="Y67" s="14"/>
      <c r="Z67" s="89">
        <v>90</v>
      </c>
      <c r="AA67" s="89">
        <f t="shared" si="21"/>
        <v>67.5</v>
      </c>
      <c r="AB67" s="89"/>
      <c r="AC67" s="89">
        <f t="shared" si="20"/>
        <v>135</v>
      </c>
      <c r="AD67" s="2"/>
      <c r="AE67" s="57"/>
      <c r="AF67" s="4">
        <f>AC67</f>
        <v>135</v>
      </c>
      <c r="AG67" s="57"/>
      <c r="AH67" s="4"/>
      <c r="AI67" s="57"/>
      <c r="AJ67" s="4"/>
      <c r="AK67" s="57"/>
      <c r="AL67" s="4"/>
      <c r="AM67" s="57"/>
      <c r="AN67" s="62"/>
      <c r="AO67" s="4"/>
      <c r="AP67" s="4"/>
    </row>
    <row r="68" spans="1:44" x14ac:dyDescent="0.3">
      <c r="A68" s="86">
        <v>5</v>
      </c>
      <c r="B68" s="3" t="s">
        <v>73</v>
      </c>
      <c r="C68" s="89">
        <v>30</v>
      </c>
      <c r="D68" s="89">
        <f t="shared" si="19"/>
        <v>30</v>
      </c>
      <c r="E68" s="89"/>
      <c r="F68" s="89">
        <f t="shared" si="22"/>
        <v>60</v>
      </c>
      <c r="G68" s="2"/>
      <c r="H68" s="57"/>
      <c r="I68" s="4"/>
      <c r="J68" s="57"/>
      <c r="K68" s="4">
        <v>60</v>
      </c>
      <c r="L68" s="57"/>
      <c r="M68" s="4"/>
      <c r="N68" s="57"/>
      <c r="O68" s="4"/>
      <c r="P68" s="57"/>
      <c r="Q68" s="4"/>
      <c r="R68" s="4"/>
      <c r="S68" s="4"/>
      <c r="T68" s="22"/>
      <c r="U68" s="116">
        <v>5</v>
      </c>
      <c r="V68" s="35" t="s">
        <v>81</v>
      </c>
      <c r="W68" s="35"/>
      <c r="X68" s="7"/>
      <c r="Y68" s="7"/>
      <c r="Z68" s="89">
        <v>25</v>
      </c>
      <c r="AA68" s="89">
        <f t="shared" ref="AA68:AA71" si="23">Z68</f>
        <v>25</v>
      </c>
      <c r="AB68" s="89"/>
      <c r="AC68" s="89">
        <f t="shared" si="20"/>
        <v>50</v>
      </c>
      <c r="AD68" s="2">
        <f>AC68</f>
        <v>50</v>
      </c>
      <c r="AE68" s="57"/>
      <c r="AF68" s="4"/>
      <c r="AG68" s="57"/>
      <c r="AH68" s="4"/>
      <c r="AI68" s="57"/>
      <c r="AJ68" s="4"/>
      <c r="AK68" s="57"/>
      <c r="AL68" s="4"/>
      <c r="AM68" s="57"/>
      <c r="AN68" s="62"/>
      <c r="AO68" s="4"/>
      <c r="AP68" s="4"/>
    </row>
    <row r="69" spans="1:44" s="6" customFormat="1" x14ac:dyDescent="0.3">
      <c r="A69" s="2">
        <v>6</v>
      </c>
      <c r="B69" s="3" t="s">
        <v>74</v>
      </c>
      <c r="C69" s="89">
        <v>90</v>
      </c>
      <c r="D69" s="89">
        <f t="shared" si="19"/>
        <v>90</v>
      </c>
      <c r="E69" s="89"/>
      <c r="F69" s="89">
        <f>2*C69*0.75</f>
        <v>135</v>
      </c>
      <c r="G69" s="2"/>
      <c r="H69" s="57"/>
      <c r="I69" s="4"/>
      <c r="J69" s="57"/>
      <c r="K69" s="4"/>
      <c r="L69" s="57"/>
      <c r="M69" s="4"/>
      <c r="N69" s="57"/>
      <c r="O69" s="4">
        <f>F69</f>
        <v>135</v>
      </c>
      <c r="P69" s="57"/>
      <c r="Q69" s="4"/>
      <c r="R69" s="4"/>
      <c r="S69" s="4"/>
      <c r="T69" s="22"/>
      <c r="U69" s="116">
        <v>6</v>
      </c>
      <c r="V69" s="35" t="s">
        <v>33</v>
      </c>
      <c r="W69" s="35"/>
      <c r="X69" s="14"/>
      <c r="Y69" s="14"/>
      <c r="Z69" s="89">
        <v>270</v>
      </c>
      <c r="AA69" s="89">
        <f t="shared" si="23"/>
        <v>270</v>
      </c>
      <c r="AB69" s="89"/>
      <c r="AC69" s="89">
        <f t="shared" si="20"/>
        <v>540</v>
      </c>
      <c r="AD69" s="2"/>
      <c r="AE69" s="57"/>
      <c r="AF69" s="4"/>
      <c r="AG69" s="57"/>
      <c r="AH69" s="4"/>
      <c r="AI69" s="57"/>
      <c r="AJ69" s="4"/>
      <c r="AK69" s="57"/>
      <c r="AL69" s="4"/>
      <c r="AM69" s="57"/>
      <c r="AN69" s="62"/>
      <c r="AO69" s="4"/>
      <c r="AP69" s="4"/>
      <c r="AQ69" s="50"/>
      <c r="AR69" s="50"/>
    </row>
    <row r="70" spans="1:44" s="6" customFormat="1" x14ac:dyDescent="0.3">
      <c r="A70" s="2">
        <v>7</v>
      </c>
      <c r="B70" s="3" t="s">
        <v>127</v>
      </c>
      <c r="C70" s="89">
        <v>90</v>
      </c>
      <c r="D70" s="89">
        <f t="shared" si="19"/>
        <v>90</v>
      </c>
      <c r="E70" s="89"/>
      <c r="F70" s="89">
        <f>2*C70*0.75</f>
        <v>135</v>
      </c>
      <c r="G70" s="2"/>
      <c r="H70" s="57">
        <f>C70*0.75</f>
        <v>67.5</v>
      </c>
      <c r="I70" s="4"/>
      <c r="J70" s="57">
        <f>C70*0.75</f>
        <v>67.5</v>
      </c>
      <c r="K70" s="4"/>
      <c r="L70" s="57"/>
      <c r="M70" s="4"/>
      <c r="N70" s="57"/>
      <c r="O70" s="4"/>
      <c r="P70" s="57"/>
      <c r="Q70" s="4"/>
      <c r="R70" s="4"/>
      <c r="S70" s="4"/>
      <c r="T70" s="49"/>
      <c r="U70" s="58">
        <v>7</v>
      </c>
      <c r="V70" s="14" t="s">
        <v>82</v>
      </c>
      <c r="W70" s="7"/>
      <c r="X70" s="14"/>
      <c r="Y70" s="14"/>
      <c r="Z70" s="89">
        <v>30</v>
      </c>
      <c r="AA70" s="89">
        <f t="shared" si="23"/>
        <v>30</v>
      </c>
      <c r="AB70" s="89"/>
      <c r="AC70" s="89">
        <f t="shared" si="20"/>
        <v>60</v>
      </c>
      <c r="AD70" s="2">
        <f>AA70</f>
        <v>30</v>
      </c>
      <c r="AE70" s="57"/>
      <c r="AF70" s="4"/>
      <c r="AG70" s="57"/>
      <c r="AH70" s="4"/>
      <c r="AI70" s="57"/>
      <c r="AJ70" s="4"/>
      <c r="AK70" s="57"/>
      <c r="AL70" s="4"/>
      <c r="AM70" s="57"/>
      <c r="AN70" s="62">
        <f>AA70</f>
        <v>30</v>
      </c>
      <c r="AO70" s="2"/>
      <c r="AP70" s="4"/>
      <c r="AQ70" s="50"/>
      <c r="AR70" s="50"/>
    </row>
    <row r="71" spans="1:44" s="6" customFormat="1" x14ac:dyDescent="0.3">
      <c r="A71" s="2">
        <v>8</v>
      </c>
      <c r="B71" s="3" t="s">
        <v>75</v>
      </c>
      <c r="C71" s="89">
        <v>25</v>
      </c>
      <c r="D71" s="89">
        <f t="shared" si="19"/>
        <v>25</v>
      </c>
      <c r="E71" s="89"/>
      <c r="F71" s="89">
        <f t="shared" si="22"/>
        <v>50</v>
      </c>
      <c r="G71" s="2">
        <f>C71</f>
        <v>25</v>
      </c>
      <c r="H71" s="57"/>
      <c r="I71" s="4"/>
      <c r="J71" s="57"/>
      <c r="K71" s="4"/>
      <c r="L71" s="57"/>
      <c r="M71" s="4"/>
      <c r="N71" s="57">
        <v>25</v>
      </c>
      <c r="O71" s="4"/>
      <c r="P71" s="57"/>
      <c r="Q71" s="4"/>
      <c r="R71" s="4"/>
      <c r="S71" s="4"/>
      <c r="T71" s="49"/>
      <c r="U71" s="116">
        <v>8</v>
      </c>
      <c r="V71" s="35" t="s">
        <v>85</v>
      </c>
      <c r="W71" s="35"/>
      <c r="X71" s="14"/>
      <c r="Y71" s="14"/>
      <c r="Z71" s="89">
        <v>30</v>
      </c>
      <c r="AA71" s="89">
        <f t="shared" si="23"/>
        <v>30</v>
      </c>
      <c r="AB71" s="89"/>
      <c r="AC71" s="89">
        <f t="shared" si="20"/>
        <v>60</v>
      </c>
      <c r="AD71" s="2"/>
      <c r="AE71" s="57"/>
      <c r="AF71" s="2"/>
      <c r="AG71" s="57">
        <f>AC71</f>
        <v>60</v>
      </c>
      <c r="AH71" s="2"/>
      <c r="AI71" s="57"/>
      <c r="AJ71" s="2"/>
      <c r="AK71" s="57"/>
      <c r="AL71" s="12"/>
      <c r="AM71" s="123"/>
      <c r="AN71" s="62"/>
      <c r="AO71" s="2"/>
      <c r="AP71" s="4"/>
      <c r="AQ71" s="50"/>
      <c r="AR71" s="50"/>
    </row>
    <row r="72" spans="1:44" s="6" customFormat="1" x14ac:dyDescent="0.3">
      <c r="A72" s="2">
        <v>9</v>
      </c>
      <c r="B72" s="14" t="s">
        <v>83</v>
      </c>
      <c r="C72" s="89">
        <v>45</v>
      </c>
      <c r="D72" s="89">
        <f>15+30*0.75</f>
        <v>37.5</v>
      </c>
      <c r="E72" s="89"/>
      <c r="F72" s="89">
        <f>2*(15+(30*0.75))</f>
        <v>75</v>
      </c>
      <c r="G72" s="2"/>
      <c r="H72" s="57"/>
      <c r="I72" s="4">
        <f>F72</f>
        <v>75</v>
      </c>
      <c r="J72" s="57"/>
      <c r="K72" s="4"/>
      <c r="L72" s="57"/>
      <c r="M72" s="4"/>
      <c r="N72" s="57"/>
      <c r="O72" s="4"/>
      <c r="P72" s="57"/>
      <c r="Q72" s="4"/>
      <c r="R72" s="4"/>
      <c r="S72" s="4"/>
      <c r="T72" s="22"/>
      <c r="U72" s="32"/>
      <c r="V72" s="35"/>
      <c r="W72" s="35"/>
      <c r="X72" s="14"/>
      <c r="Y72" s="14"/>
      <c r="Z72" s="89"/>
      <c r="AA72" s="89"/>
      <c r="AB72" s="89"/>
      <c r="AC72" s="89"/>
      <c r="AD72" s="2"/>
      <c r="AE72" s="57"/>
      <c r="AF72" s="4"/>
      <c r="AG72" s="57"/>
      <c r="AH72" s="4"/>
      <c r="AI72" s="57"/>
      <c r="AJ72" s="4"/>
      <c r="AK72" s="57"/>
      <c r="AL72" s="73"/>
      <c r="AM72" s="123"/>
      <c r="AN72" s="62"/>
      <c r="AO72" s="2"/>
      <c r="AP72" s="4"/>
      <c r="AQ72" s="50"/>
      <c r="AR72" s="50"/>
    </row>
    <row r="73" spans="1:44" s="6" customFormat="1" x14ac:dyDescent="0.3">
      <c r="A73" s="2">
        <v>10</v>
      </c>
      <c r="B73" s="20" t="s">
        <v>89</v>
      </c>
      <c r="C73" s="89">
        <v>30</v>
      </c>
      <c r="D73" s="89">
        <f t="shared" si="19"/>
        <v>30</v>
      </c>
      <c r="E73" s="89"/>
      <c r="F73" s="89">
        <f t="shared" si="22"/>
        <v>60</v>
      </c>
      <c r="G73" s="2">
        <f>D73</f>
        <v>30</v>
      </c>
      <c r="H73" s="57"/>
      <c r="I73" s="4"/>
      <c r="J73" s="57"/>
      <c r="K73" s="4"/>
      <c r="L73" s="57"/>
      <c r="M73" s="4"/>
      <c r="N73" s="57"/>
      <c r="O73" s="4"/>
      <c r="P73" s="57">
        <f>D73</f>
        <v>30</v>
      </c>
      <c r="Q73" s="4"/>
      <c r="R73" s="4"/>
      <c r="S73" s="4"/>
      <c r="T73" s="22"/>
      <c r="U73" s="32"/>
      <c r="V73" s="35"/>
      <c r="W73" s="7"/>
      <c r="X73" s="70"/>
      <c r="Y73" s="70"/>
      <c r="Z73" s="99"/>
      <c r="AA73" s="99"/>
      <c r="AB73" s="99"/>
      <c r="AC73" s="89"/>
      <c r="AD73" s="2"/>
      <c r="AE73" s="57"/>
      <c r="AF73" s="4"/>
      <c r="AG73" s="57"/>
      <c r="AH73" s="4"/>
      <c r="AI73" s="57"/>
      <c r="AJ73" s="4"/>
      <c r="AK73" s="57"/>
      <c r="AL73" s="73"/>
      <c r="AM73" s="123"/>
      <c r="AN73" s="62"/>
      <c r="AO73" s="4"/>
      <c r="AP73" s="62"/>
      <c r="AQ73" s="50"/>
      <c r="AR73" s="50"/>
    </row>
    <row r="74" spans="1:44" ht="20.399999999999999" x14ac:dyDescent="0.3">
      <c r="A74" s="27"/>
      <c r="B74" s="17" t="s">
        <v>146</v>
      </c>
      <c r="C74" s="91" t="s">
        <v>13</v>
      </c>
      <c r="D74" s="91" t="s">
        <v>129</v>
      </c>
      <c r="E74" s="91"/>
      <c r="F74" s="92" t="s">
        <v>23</v>
      </c>
      <c r="G74" s="25" t="s">
        <v>11</v>
      </c>
      <c r="H74" s="109" t="s">
        <v>6</v>
      </c>
      <c r="I74" s="25" t="s">
        <v>5</v>
      </c>
      <c r="J74" s="109" t="s">
        <v>10</v>
      </c>
      <c r="K74" s="25" t="s">
        <v>4</v>
      </c>
      <c r="L74" s="109" t="s">
        <v>157</v>
      </c>
      <c r="M74" s="25" t="s">
        <v>158</v>
      </c>
      <c r="N74" s="109" t="s">
        <v>8</v>
      </c>
      <c r="O74" s="25" t="s">
        <v>3</v>
      </c>
      <c r="P74" s="112" t="s">
        <v>21</v>
      </c>
      <c r="Q74" s="37" t="s">
        <v>108</v>
      </c>
      <c r="R74" s="37" t="s">
        <v>108</v>
      </c>
      <c r="S74" s="37" t="s">
        <v>108</v>
      </c>
      <c r="T74" s="22"/>
      <c r="U74" s="41"/>
      <c r="V74" s="17" t="s">
        <v>188</v>
      </c>
      <c r="W74" s="17">
        <v>3</v>
      </c>
      <c r="X74" s="17"/>
      <c r="Y74" s="17"/>
      <c r="Z74" s="91" t="s">
        <v>13</v>
      </c>
      <c r="AA74" s="91" t="s">
        <v>129</v>
      </c>
      <c r="AB74" s="91"/>
      <c r="AC74" s="92" t="s">
        <v>23</v>
      </c>
      <c r="AD74" s="25" t="s">
        <v>11</v>
      </c>
      <c r="AE74" s="109" t="s">
        <v>6</v>
      </c>
      <c r="AF74" s="25" t="s">
        <v>5</v>
      </c>
      <c r="AG74" s="109" t="s">
        <v>10</v>
      </c>
      <c r="AH74" s="25" t="s">
        <v>4</v>
      </c>
      <c r="AI74" s="109" t="s">
        <v>7</v>
      </c>
      <c r="AJ74" s="25" t="s">
        <v>9</v>
      </c>
      <c r="AK74" s="109" t="s">
        <v>8</v>
      </c>
      <c r="AL74" s="72" t="s">
        <v>3</v>
      </c>
      <c r="AM74" s="122" t="s">
        <v>171</v>
      </c>
      <c r="AN74" s="124" t="s">
        <v>21</v>
      </c>
      <c r="AO74" s="37" t="s">
        <v>108</v>
      </c>
      <c r="AP74" s="37" t="s">
        <v>108</v>
      </c>
      <c r="AQ74" s="127" t="s">
        <v>173</v>
      </c>
    </row>
    <row r="75" spans="1:44" x14ac:dyDescent="0.3">
      <c r="A75" s="16">
        <v>1</v>
      </c>
      <c r="B75" s="81" t="s">
        <v>20</v>
      </c>
      <c r="C75" s="89"/>
      <c r="D75" s="89"/>
      <c r="E75" s="89"/>
      <c r="F75" s="89"/>
      <c r="G75" s="4"/>
      <c r="H75" s="57"/>
      <c r="I75" s="4"/>
      <c r="J75" s="57"/>
      <c r="K75" s="4"/>
      <c r="L75" s="57"/>
      <c r="M75" s="4"/>
      <c r="N75" s="57"/>
      <c r="O75" s="4"/>
      <c r="P75" s="57"/>
      <c r="Q75" s="4"/>
      <c r="R75" s="4"/>
      <c r="S75" s="23"/>
      <c r="T75" s="22"/>
      <c r="U75" s="15">
        <v>1</v>
      </c>
      <c r="V75" s="81" t="s">
        <v>105</v>
      </c>
      <c r="W75" s="13"/>
      <c r="X75" s="13"/>
      <c r="Y75" s="2"/>
      <c r="Z75" s="89" t="s">
        <v>52</v>
      </c>
      <c r="AA75" s="89"/>
      <c r="AB75" s="89"/>
      <c r="AC75" s="89"/>
      <c r="AD75" s="2"/>
      <c r="AE75" s="57"/>
      <c r="AF75" s="4"/>
      <c r="AG75" s="57"/>
      <c r="AH75" s="4"/>
      <c r="AI75" s="57"/>
      <c r="AJ75" s="4"/>
      <c r="AK75" s="57"/>
      <c r="AL75" s="73"/>
      <c r="AM75" s="123"/>
      <c r="AN75" s="62"/>
      <c r="AO75" s="4"/>
      <c r="AP75" s="43"/>
    </row>
    <row r="76" spans="1:44" x14ac:dyDescent="0.3">
      <c r="A76" s="16">
        <v>2</v>
      </c>
      <c r="B76" s="81" t="s">
        <v>19</v>
      </c>
      <c r="C76" s="89"/>
      <c r="D76" s="89"/>
      <c r="E76" s="89"/>
      <c r="F76" s="89"/>
      <c r="G76" s="4"/>
      <c r="H76" s="57"/>
      <c r="I76" s="4"/>
      <c r="J76" s="57"/>
      <c r="K76" s="4"/>
      <c r="L76" s="57"/>
      <c r="M76" s="4"/>
      <c r="N76" s="57"/>
      <c r="O76" s="4"/>
      <c r="P76" s="57"/>
      <c r="Q76" s="4"/>
      <c r="R76" s="4"/>
      <c r="S76" s="23"/>
      <c r="T76" s="22"/>
      <c r="U76" s="15">
        <v>2</v>
      </c>
      <c r="V76" s="81" t="s">
        <v>98</v>
      </c>
      <c r="W76" s="13"/>
      <c r="X76" s="13"/>
      <c r="Y76" s="2"/>
      <c r="Z76" s="89" t="s">
        <v>52</v>
      </c>
      <c r="AA76" s="89"/>
      <c r="AB76" s="89"/>
      <c r="AC76" s="89"/>
      <c r="AD76" s="2"/>
      <c r="AE76" s="57"/>
      <c r="AF76" s="4"/>
      <c r="AG76" s="57"/>
      <c r="AH76" s="4"/>
      <c r="AI76" s="57"/>
      <c r="AJ76" s="4"/>
      <c r="AK76" s="57"/>
      <c r="AL76" s="73"/>
      <c r="AM76" s="123"/>
      <c r="AN76" s="62"/>
      <c r="AO76" s="4"/>
      <c r="AP76" s="43"/>
    </row>
    <row r="77" spans="1:44" x14ac:dyDescent="0.3">
      <c r="A77" s="16">
        <v>3</v>
      </c>
      <c r="B77" s="14" t="s">
        <v>91</v>
      </c>
      <c r="C77" s="89">
        <v>30</v>
      </c>
      <c r="D77" s="89">
        <f t="shared" si="19"/>
        <v>30</v>
      </c>
      <c r="E77" s="89"/>
      <c r="F77" s="89">
        <f>D77*2</f>
        <v>60</v>
      </c>
      <c r="G77" s="4"/>
      <c r="H77" s="57"/>
      <c r="I77" s="4"/>
      <c r="J77" s="57"/>
      <c r="K77" s="4">
        <f>2*C77</f>
        <v>60</v>
      </c>
      <c r="L77" s="57"/>
      <c r="M77" s="4"/>
      <c r="N77" s="57"/>
      <c r="O77" s="4"/>
      <c r="P77" s="57"/>
      <c r="Q77" s="4"/>
      <c r="R77" s="4"/>
      <c r="S77" s="23"/>
      <c r="T77" s="22"/>
      <c r="U77" s="15">
        <v>3</v>
      </c>
      <c r="V77" s="81" t="s">
        <v>93</v>
      </c>
      <c r="W77" s="13"/>
      <c r="X77" s="13"/>
      <c r="Y77" s="2"/>
      <c r="Z77" s="89" t="s">
        <v>52</v>
      </c>
      <c r="AA77" s="89"/>
      <c r="AB77" s="89"/>
      <c r="AC77" s="89"/>
      <c r="AD77" s="2"/>
      <c r="AE77" s="57"/>
      <c r="AF77" s="4"/>
      <c r="AG77" s="57"/>
      <c r="AH77" s="4"/>
      <c r="AI77" s="57"/>
      <c r="AJ77" s="4"/>
      <c r="AK77" s="57"/>
      <c r="AL77" s="73"/>
      <c r="AM77" s="123"/>
      <c r="AN77" s="62"/>
      <c r="AO77" s="4"/>
      <c r="AP77" s="43"/>
    </row>
    <row r="78" spans="1:44" x14ac:dyDescent="0.3">
      <c r="A78" s="16">
        <v>4</v>
      </c>
      <c r="B78" s="14" t="s">
        <v>65</v>
      </c>
      <c r="C78" s="89">
        <v>90</v>
      </c>
      <c r="D78" s="89">
        <f>C78*0.75</f>
        <v>67.5</v>
      </c>
      <c r="E78" s="89"/>
      <c r="F78" s="89">
        <f>D78*2</f>
        <v>135</v>
      </c>
      <c r="G78" s="62"/>
      <c r="H78" s="57"/>
      <c r="I78" s="62"/>
      <c r="J78" s="57"/>
      <c r="K78" s="62"/>
      <c r="L78" s="57">
        <f>D78</f>
        <v>67.5</v>
      </c>
      <c r="M78" s="62">
        <f>D78</f>
        <v>67.5</v>
      </c>
      <c r="N78" s="57"/>
      <c r="O78" s="62"/>
      <c r="P78" s="57"/>
      <c r="Q78" s="62"/>
      <c r="R78" s="62"/>
      <c r="S78" s="63"/>
      <c r="T78" s="22"/>
      <c r="U78" s="15">
        <v>4</v>
      </c>
      <c r="V78" s="81" t="s">
        <v>106</v>
      </c>
      <c r="W78" s="13"/>
      <c r="X78" s="13"/>
      <c r="Y78" s="2"/>
      <c r="Z78" s="89">
        <v>30</v>
      </c>
      <c r="AA78" s="89"/>
      <c r="AB78" s="89"/>
      <c r="AC78" s="89"/>
      <c r="AD78" s="2"/>
      <c r="AE78" s="57"/>
      <c r="AF78" s="4"/>
      <c r="AG78" s="57"/>
      <c r="AH78" s="4"/>
      <c r="AI78" s="57"/>
      <c r="AJ78" s="4"/>
      <c r="AK78" s="57"/>
      <c r="AL78" s="4"/>
      <c r="AM78" s="57"/>
      <c r="AN78" s="62"/>
      <c r="AO78" s="4"/>
      <c r="AP78" s="43"/>
    </row>
    <row r="79" spans="1:44" x14ac:dyDescent="0.3">
      <c r="A79" s="16">
        <v>5</v>
      </c>
      <c r="B79" s="81" t="s">
        <v>96</v>
      </c>
      <c r="C79" s="89"/>
      <c r="D79" s="89"/>
      <c r="E79" s="89"/>
      <c r="F79" s="89"/>
      <c r="G79" s="4"/>
      <c r="H79" s="57"/>
      <c r="I79" s="4"/>
      <c r="J79" s="57"/>
      <c r="K79" s="4"/>
      <c r="L79" s="57"/>
      <c r="M79" s="4"/>
      <c r="N79" s="57"/>
      <c r="O79" s="4"/>
      <c r="P79" s="57"/>
      <c r="Q79" s="4"/>
      <c r="R79" s="4"/>
      <c r="S79" s="23"/>
      <c r="T79" s="22"/>
      <c r="U79" s="15">
        <v>5</v>
      </c>
      <c r="V79" s="3" t="s">
        <v>25</v>
      </c>
      <c r="W79" s="14"/>
      <c r="X79" s="13"/>
      <c r="Y79" s="13"/>
      <c r="Z79" s="98">
        <v>60</v>
      </c>
      <c r="AA79" s="98">
        <f>Z79</f>
        <v>60</v>
      </c>
      <c r="AB79" s="98"/>
      <c r="AC79" s="89">
        <f>AA79*2</f>
        <v>120</v>
      </c>
      <c r="AD79" s="2"/>
      <c r="AE79" s="57"/>
      <c r="AF79" s="4"/>
      <c r="AG79" s="57"/>
      <c r="AH79" s="4"/>
      <c r="AI79" s="57"/>
      <c r="AJ79" s="4"/>
      <c r="AK79" s="57"/>
      <c r="AL79" s="4">
        <f>AA79*2</f>
        <v>120</v>
      </c>
      <c r="AM79" s="57"/>
      <c r="AN79" s="62"/>
      <c r="AO79" s="62"/>
      <c r="AP79" s="43"/>
      <c r="AR79" s="54" t="s">
        <v>170</v>
      </c>
    </row>
    <row r="80" spans="1:44" x14ac:dyDescent="0.3">
      <c r="A80" s="16">
        <v>6</v>
      </c>
      <c r="B80" s="84" t="s">
        <v>103</v>
      </c>
      <c r="C80" s="89">
        <v>60</v>
      </c>
      <c r="D80" s="89"/>
      <c r="E80" s="89"/>
      <c r="F80" s="89"/>
      <c r="G80" s="58"/>
      <c r="H80" s="57"/>
      <c r="I80" s="4"/>
      <c r="J80" s="57"/>
      <c r="K80" s="4"/>
      <c r="L80" s="57"/>
      <c r="M80" s="4"/>
      <c r="N80" s="57"/>
      <c r="O80" s="56"/>
      <c r="P80" s="57"/>
      <c r="Q80" s="4"/>
      <c r="R80" s="4"/>
      <c r="S80" s="23"/>
      <c r="T80" s="49"/>
      <c r="U80" s="16">
        <v>6</v>
      </c>
      <c r="V80" s="83" t="s">
        <v>50</v>
      </c>
      <c r="W80" s="14"/>
      <c r="X80" s="7"/>
      <c r="Y80" s="7"/>
      <c r="Z80" s="98"/>
      <c r="AA80" s="98"/>
      <c r="AB80" s="98"/>
      <c r="AC80" s="91"/>
      <c r="AD80" s="2"/>
      <c r="AE80" s="57"/>
      <c r="AF80" s="2"/>
      <c r="AG80" s="57"/>
      <c r="AH80" s="4"/>
      <c r="AI80" s="57"/>
      <c r="AJ80" s="4"/>
      <c r="AK80" s="57"/>
      <c r="AL80" s="4"/>
      <c r="AM80" s="57"/>
      <c r="AN80" s="62"/>
      <c r="AO80" s="4"/>
      <c r="AP80" s="43"/>
    </row>
    <row r="81" spans="1:43" ht="20.399999999999999" x14ac:dyDescent="0.3">
      <c r="A81" s="27"/>
      <c r="B81" s="17" t="s">
        <v>147</v>
      </c>
      <c r="C81" s="91" t="s">
        <v>13</v>
      </c>
      <c r="D81" s="91" t="s">
        <v>129</v>
      </c>
      <c r="E81" s="91"/>
      <c r="F81" s="92" t="s">
        <v>23</v>
      </c>
      <c r="G81" s="25" t="s">
        <v>11</v>
      </c>
      <c r="H81" s="109" t="s">
        <v>6</v>
      </c>
      <c r="I81" s="25" t="s">
        <v>5</v>
      </c>
      <c r="J81" s="109" t="s">
        <v>10</v>
      </c>
      <c r="K81" s="25" t="s">
        <v>4</v>
      </c>
      <c r="L81" s="109" t="s">
        <v>7</v>
      </c>
      <c r="M81" s="25" t="s">
        <v>9</v>
      </c>
      <c r="N81" s="109" t="s">
        <v>8</v>
      </c>
      <c r="O81" s="25" t="s">
        <v>3</v>
      </c>
      <c r="P81" s="112" t="s">
        <v>21</v>
      </c>
      <c r="Q81" s="37" t="s">
        <v>108</v>
      </c>
      <c r="R81" s="37" t="s">
        <v>108</v>
      </c>
      <c r="S81" s="37" t="s">
        <v>108</v>
      </c>
      <c r="T81" s="22"/>
      <c r="U81" s="41"/>
      <c r="V81" s="17" t="s">
        <v>189</v>
      </c>
      <c r="W81" s="17">
        <v>3</v>
      </c>
      <c r="X81" s="17"/>
      <c r="Y81" s="17"/>
      <c r="Z81" s="91" t="s">
        <v>13</v>
      </c>
      <c r="AA81" s="91" t="s">
        <v>129</v>
      </c>
      <c r="AB81" s="91"/>
      <c r="AC81" s="92" t="s">
        <v>23</v>
      </c>
      <c r="AD81" s="25" t="s">
        <v>11</v>
      </c>
      <c r="AE81" s="109" t="s">
        <v>6</v>
      </c>
      <c r="AF81" s="25" t="s">
        <v>5</v>
      </c>
      <c r="AG81" s="109" t="s">
        <v>10</v>
      </c>
      <c r="AH81" s="25" t="s">
        <v>4</v>
      </c>
      <c r="AI81" s="109" t="s">
        <v>7</v>
      </c>
      <c r="AJ81" s="25" t="s">
        <v>9</v>
      </c>
      <c r="AK81" s="109" t="s">
        <v>8</v>
      </c>
      <c r="AL81" s="72" t="s">
        <v>3</v>
      </c>
      <c r="AM81" s="122" t="s">
        <v>171</v>
      </c>
      <c r="AN81" s="124" t="s">
        <v>21</v>
      </c>
      <c r="AO81" s="37" t="s">
        <v>108</v>
      </c>
      <c r="AP81" s="37" t="s">
        <v>108</v>
      </c>
      <c r="AQ81" s="127" t="s">
        <v>173</v>
      </c>
    </row>
    <row r="82" spans="1:43" x14ac:dyDescent="0.3">
      <c r="A82" s="16">
        <v>1</v>
      </c>
      <c r="B82" s="81" t="s">
        <v>20</v>
      </c>
      <c r="C82" s="89"/>
      <c r="D82" s="89"/>
      <c r="E82" s="89"/>
      <c r="F82" s="89"/>
      <c r="G82" s="4"/>
      <c r="H82" s="57"/>
      <c r="I82" s="4"/>
      <c r="J82" s="57"/>
      <c r="K82" s="4"/>
      <c r="L82" s="57"/>
      <c r="M82" s="4"/>
      <c r="N82" s="57"/>
      <c r="O82" s="4"/>
      <c r="P82" s="57"/>
      <c r="Q82" s="4"/>
      <c r="R82" s="4"/>
      <c r="S82" s="23"/>
      <c r="T82" s="22"/>
      <c r="U82" s="15">
        <v>1</v>
      </c>
      <c r="V82" s="81" t="s">
        <v>105</v>
      </c>
      <c r="W82" s="13"/>
      <c r="X82" s="13"/>
      <c r="Y82" s="2"/>
      <c r="Z82" s="89" t="s">
        <v>52</v>
      </c>
      <c r="AA82" s="89"/>
      <c r="AB82" s="89"/>
      <c r="AC82" s="89"/>
      <c r="AD82" s="2"/>
      <c r="AE82" s="57"/>
      <c r="AF82" s="4"/>
      <c r="AG82" s="57"/>
      <c r="AH82" s="4"/>
      <c r="AI82" s="57"/>
      <c r="AJ82" s="4"/>
      <c r="AK82" s="57"/>
      <c r="AL82" s="73"/>
      <c r="AM82" s="123"/>
      <c r="AN82" s="62"/>
      <c r="AO82" s="4"/>
      <c r="AP82" s="43"/>
    </row>
    <row r="83" spans="1:43" x14ac:dyDescent="0.3">
      <c r="A83" s="16">
        <v>2</v>
      </c>
      <c r="B83" s="81" t="s">
        <v>19</v>
      </c>
      <c r="C83" s="89"/>
      <c r="D83" s="89"/>
      <c r="E83" s="89"/>
      <c r="F83" s="89"/>
      <c r="G83" s="4"/>
      <c r="H83" s="57"/>
      <c r="I83" s="4"/>
      <c r="J83" s="57"/>
      <c r="K83" s="4"/>
      <c r="L83" s="57"/>
      <c r="M83" s="4"/>
      <c r="N83" s="57"/>
      <c r="O83" s="4"/>
      <c r="P83" s="57"/>
      <c r="Q83" s="4"/>
      <c r="R83" s="4"/>
      <c r="S83" s="23"/>
      <c r="T83" s="22"/>
      <c r="U83" s="15">
        <v>2</v>
      </c>
      <c r="V83" s="81" t="s">
        <v>98</v>
      </c>
      <c r="W83" s="13"/>
      <c r="X83" s="13"/>
      <c r="Y83" s="2"/>
      <c r="Z83" s="89" t="s">
        <v>52</v>
      </c>
      <c r="AA83" s="89"/>
      <c r="AB83" s="89"/>
      <c r="AC83" s="89"/>
      <c r="AD83" s="2"/>
      <c r="AE83" s="57"/>
      <c r="AF83" s="4"/>
      <c r="AG83" s="57"/>
      <c r="AH83" s="4"/>
      <c r="AI83" s="57"/>
      <c r="AJ83" s="4"/>
      <c r="AK83" s="57"/>
      <c r="AL83" s="73"/>
      <c r="AM83" s="123"/>
      <c r="AN83" s="62"/>
      <c r="AO83" s="4"/>
      <c r="AP83" s="43"/>
    </row>
    <row r="84" spans="1:43" x14ac:dyDescent="0.3">
      <c r="A84" s="16">
        <v>3</v>
      </c>
      <c r="B84" s="14" t="s">
        <v>91</v>
      </c>
      <c r="C84" s="89">
        <v>30</v>
      </c>
      <c r="D84" s="89">
        <f t="shared" si="19"/>
        <v>30</v>
      </c>
      <c r="E84" s="89"/>
      <c r="F84" s="89">
        <v>30</v>
      </c>
      <c r="G84" s="4">
        <f>D84</f>
        <v>30</v>
      </c>
      <c r="H84" s="57"/>
      <c r="I84" s="4"/>
      <c r="J84" s="57"/>
      <c r="K84" s="4"/>
      <c r="L84" s="57"/>
      <c r="M84" s="4"/>
      <c r="N84" s="57"/>
      <c r="O84" s="4"/>
      <c r="P84" s="57"/>
      <c r="Q84" s="4"/>
      <c r="R84" s="4"/>
      <c r="S84" s="23"/>
      <c r="T84" s="22"/>
      <c r="U84" s="15">
        <v>3</v>
      </c>
      <c r="V84" s="81" t="s">
        <v>93</v>
      </c>
      <c r="W84" s="13"/>
      <c r="X84" s="13"/>
      <c r="Y84" s="2"/>
      <c r="Z84" s="89" t="s">
        <v>52</v>
      </c>
      <c r="AA84" s="89"/>
      <c r="AB84" s="89"/>
      <c r="AC84" s="89"/>
      <c r="AD84" s="2"/>
      <c r="AE84" s="57"/>
      <c r="AF84" s="4"/>
      <c r="AG84" s="57"/>
      <c r="AH84" s="4"/>
      <c r="AI84" s="57"/>
      <c r="AJ84" s="4"/>
      <c r="AK84" s="57"/>
      <c r="AL84" s="73"/>
      <c r="AM84" s="123"/>
      <c r="AN84" s="62"/>
      <c r="AO84" s="4"/>
      <c r="AP84" s="43"/>
    </row>
    <row r="85" spans="1:43" x14ac:dyDescent="0.3">
      <c r="A85" s="16">
        <v>4</v>
      </c>
      <c r="B85" s="14" t="s">
        <v>92</v>
      </c>
      <c r="C85" s="89">
        <v>45</v>
      </c>
      <c r="D85" s="89">
        <f t="shared" si="19"/>
        <v>45</v>
      </c>
      <c r="E85" s="89"/>
      <c r="F85" s="89">
        <v>45</v>
      </c>
      <c r="G85" s="62"/>
      <c r="H85" s="57"/>
      <c r="I85" s="62"/>
      <c r="J85" s="57"/>
      <c r="K85" s="62"/>
      <c r="L85" s="57">
        <v>45</v>
      </c>
      <c r="M85" s="62"/>
      <c r="N85" s="57"/>
      <c r="O85" s="62"/>
      <c r="P85" s="57"/>
      <c r="Q85" s="62"/>
      <c r="R85" s="62"/>
      <c r="S85" s="63"/>
      <c r="T85" s="22"/>
      <c r="U85" s="15">
        <v>4</v>
      </c>
      <c r="V85" s="81" t="s">
        <v>106</v>
      </c>
      <c r="W85" s="13"/>
      <c r="X85" s="13"/>
      <c r="Y85" s="2"/>
      <c r="Z85" s="89">
        <v>30</v>
      </c>
      <c r="AA85" s="89"/>
      <c r="AB85" s="89"/>
      <c r="AC85" s="89"/>
      <c r="AD85" s="2"/>
      <c r="AE85" s="57"/>
      <c r="AF85" s="4"/>
      <c r="AG85" s="57"/>
      <c r="AH85" s="4"/>
      <c r="AI85" s="57"/>
      <c r="AJ85" s="4"/>
      <c r="AK85" s="57"/>
      <c r="AL85" s="4"/>
      <c r="AM85" s="57"/>
      <c r="AN85" s="62"/>
      <c r="AO85" s="4"/>
      <c r="AP85" s="43"/>
    </row>
    <row r="86" spans="1:43" x14ac:dyDescent="0.3">
      <c r="A86" s="16">
        <v>5</v>
      </c>
      <c r="B86" s="81" t="s">
        <v>96</v>
      </c>
      <c r="C86" s="89"/>
      <c r="D86" s="89">
        <f t="shared" si="19"/>
        <v>0</v>
      </c>
      <c r="E86" s="89"/>
      <c r="F86" s="89"/>
      <c r="G86" s="4"/>
      <c r="H86" s="57"/>
      <c r="I86" s="4"/>
      <c r="J86" s="57"/>
      <c r="K86" s="4"/>
      <c r="L86" s="57"/>
      <c r="M86" s="4"/>
      <c r="N86" s="57"/>
      <c r="O86" s="4"/>
      <c r="P86" s="57"/>
      <c r="Q86" s="4"/>
      <c r="R86" s="4"/>
      <c r="S86" s="23"/>
      <c r="T86" s="22"/>
      <c r="U86" s="15">
        <v>5</v>
      </c>
      <c r="V86" s="3" t="s">
        <v>25</v>
      </c>
      <c r="W86" s="43"/>
      <c r="X86" s="13"/>
      <c r="Y86" s="13"/>
      <c r="Z86" s="98">
        <v>60</v>
      </c>
      <c r="AA86" s="98">
        <f>Z86</f>
        <v>60</v>
      </c>
      <c r="AB86" s="98"/>
      <c r="AC86" s="89">
        <f>AA86</f>
        <v>60</v>
      </c>
      <c r="AD86" s="2"/>
      <c r="AE86" s="57"/>
      <c r="AF86" s="4"/>
      <c r="AG86" s="57"/>
      <c r="AH86" s="4"/>
      <c r="AI86" s="57"/>
      <c r="AJ86" s="4"/>
      <c r="AK86" s="57"/>
      <c r="AL86" s="4"/>
      <c r="AM86" s="57">
        <f>AA86</f>
        <v>60</v>
      </c>
      <c r="AN86" s="62"/>
      <c r="AO86" s="62"/>
      <c r="AP86" s="43"/>
    </row>
    <row r="87" spans="1:43" x14ac:dyDescent="0.3">
      <c r="A87" s="16">
        <v>6</v>
      </c>
      <c r="B87" s="84" t="s">
        <v>103</v>
      </c>
      <c r="C87" s="89">
        <v>60</v>
      </c>
      <c r="D87" s="89">
        <f t="shared" si="19"/>
        <v>60</v>
      </c>
      <c r="E87" s="121"/>
      <c r="F87" s="95"/>
      <c r="G87" s="58"/>
      <c r="H87" s="57"/>
      <c r="I87" s="4"/>
      <c r="J87" s="57"/>
      <c r="K87" s="4"/>
      <c r="L87" s="57"/>
      <c r="M87" s="4"/>
      <c r="N87" s="57"/>
      <c r="O87" s="56"/>
      <c r="P87" s="57"/>
      <c r="Q87" s="4"/>
      <c r="R87" s="4"/>
      <c r="S87" s="23"/>
      <c r="T87" s="49"/>
      <c r="U87" s="16">
        <v>6</v>
      </c>
      <c r="V87" s="83" t="s">
        <v>50</v>
      </c>
      <c r="W87" s="43"/>
      <c r="X87" s="7"/>
      <c r="Y87" s="7"/>
      <c r="Z87" s="98"/>
      <c r="AA87" s="98"/>
      <c r="AB87" s="98"/>
      <c r="AC87" s="91"/>
      <c r="AD87" s="2"/>
      <c r="AE87" s="57"/>
      <c r="AF87" s="2"/>
      <c r="AG87" s="57"/>
      <c r="AH87" s="4"/>
      <c r="AI87" s="57"/>
      <c r="AJ87" s="4"/>
      <c r="AK87" s="57"/>
      <c r="AL87" s="4"/>
      <c r="AM87" s="57"/>
      <c r="AN87" s="62"/>
      <c r="AO87" s="4"/>
      <c r="AP87" s="43"/>
    </row>
    <row r="88" spans="1:43" ht="20.399999999999999" x14ac:dyDescent="0.3">
      <c r="A88" s="66"/>
      <c r="B88" s="17" t="s">
        <v>120</v>
      </c>
      <c r="C88" s="91" t="s">
        <v>13</v>
      </c>
      <c r="D88" s="91" t="s">
        <v>129</v>
      </c>
      <c r="E88" s="91"/>
      <c r="F88" s="92" t="s">
        <v>23</v>
      </c>
      <c r="G88" s="25" t="s">
        <v>11</v>
      </c>
      <c r="H88" s="109" t="s">
        <v>6</v>
      </c>
      <c r="I88" s="25" t="s">
        <v>5</v>
      </c>
      <c r="J88" s="109" t="s">
        <v>10</v>
      </c>
      <c r="K88" s="25" t="s">
        <v>4</v>
      </c>
      <c r="L88" s="109" t="s">
        <v>162</v>
      </c>
      <c r="M88" s="25" t="s">
        <v>9</v>
      </c>
      <c r="N88" s="109" t="s">
        <v>8</v>
      </c>
      <c r="O88" s="25" t="s">
        <v>3</v>
      </c>
      <c r="P88" s="112" t="s">
        <v>21</v>
      </c>
      <c r="Q88" s="37" t="s">
        <v>108</v>
      </c>
      <c r="R88" s="37" t="s">
        <v>108</v>
      </c>
      <c r="S88" s="37" t="s">
        <v>108</v>
      </c>
      <c r="T88" s="22"/>
      <c r="U88" s="66"/>
      <c r="V88" s="17" t="s">
        <v>190</v>
      </c>
      <c r="W88" s="17">
        <v>3</v>
      </c>
      <c r="X88" s="17"/>
      <c r="Y88" s="17"/>
      <c r="Z88" s="91" t="s">
        <v>13</v>
      </c>
      <c r="AA88" s="91" t="s">
        <v>129</v>
      </c>
      <c r="AB88" s="91"/>
      <c r="AC88" s="92" t="s">
        <v>23</v>
      </c>
      <c r="AD88" s="25" t="s">
        <v>11</v>
      </c>
      <c r="AE88" s="109" t="s">
        <v>6</v>
      </c>
      <c r="AF88" s="25" t="s">
        <v>5</v>
      </c>
      <c r="AG88" s="109" t="s">
        <v>10</v>
      </c>
      <c r="AH88" s="25" t="s">
        <v>164</v>
      </c>
      <c r="AI88" s="109" t="s">
        <v>157</v>
      </c>
      <c r="AJ88" s="25" t="s">
        <v>165</v>
      </c>
      <c r="AK88" s="109" t="s">
        <v>8</v>
      </c>
      <c r="AL88" s="72" t="s">
        <v>156</v>
      </c>
      <c r="AM88" s="122" t="s">
        <v>171</v>
      </c>
      <c r="AN88" s="124" t="s">
        <v>168</v>
      </c>
      <c r="AO88" s="37" t="s">
        <v>108</v>
      </c>
      <c r="AP88" s="37" t="s">
        <v>108</v>
      </c>
    </row>
    <row r="89" spans="1:43" x14ac:dyDescent="0.3">
      <c r="A89" s="51">
        <v>1</v>
      </c>
      <c r="B89" s="83" t="s">
        <v>49</v>
      </c>
      <c r="C89" s="89" t="s">
        <v>104</v>
      </c>
      <c r="D89" s="89" t="str">
        <f t="shared" si="19"/>
        <v>90t</v>
      </c>
      <c r="E89" s="89"/>
      <c r="F89" s="89"/>
      <c r="G89" s="4"/>
      <c r="H89" s="57"/>
      <c r="I89" s="4"/>
      <c r="J89" s="57"/>
      <c r="K89" s="4"/>
      <c r="L89" s="57"/>
      <c r="M89" s="4"/>
      <c r="N89" s="57"/>
      <c r="O89" s="4"/>
      <c r="P89" s="57"/>
      <c r="Q89" s="4"/>
      <c r="R89" s="4"/>
      <c r="S89" s="23"/>
      <c r="T89" s="22"/>
      <c r="U89" s="15">
        <v>1</v>
      </c>
      <c r="V89" s="81" t="s">
        <v>96</v>
      </c>
      <c r="W89" s="60"/>
      <c r="X89" s="134"/>
      <c r="Y89" s="135"/>
      <c r="Z89" s="89"/>
      <c r="AA89" s="89"/>
      <c r="AB89" s="89"/>
      <c r="AC89" s="89"/>
      <c r="AD89" s="2"/>
      <c r="AE89" s="113"/>
      <c r="AF89" s="4"/>
      <c r="AG89" s="57"/>
      <c r="AH89" s="4"/>
      <c r="AI89" s="57"/>
      <c r="AJ89" s="4"/>
      <c r="AK89" s="57"/>
      <c r="AL89" s="73"/>
      <c r="AM89" s="123"/>
      <c r="AN89" s="62"/>
      <c r="AO89" s="4"/>
      <c r="AP89" s="43"/>
    </row>
    <row r="90" spans="1:43" x14ac:dyDescent="0.3">
      <c r="A90" s="51">
        <v>2</v>
      </c>
      <c r="B90" s="83" t="s">
        <v>50</v>
      </c>
      <c r="C90" s="89" t="s">
        <v>54</v>
      </c>
      <c r="D90" s="89" t="str">
        <f t="shared" si="19"/>
        <v>120t</v>
      </c>
      <c r="E90" s="89"/>
      <c r="F90" s="89"/>
      <c r="G90" s="4"/>
      <c r="H90" s="57"/>
      <c r="I90" s="4"/>
      <c r="J90" s="57"/>
      <c r="K90" s="4"/>
      <c r="L90" s="57"/>
      <c r="M90" s="4"/>
      <c r="N90" s="57"/>
      <c r="O90" s="4"/>
      <c r="P90" s="57"/>
      <c r="Q90" s="4"/>
      <c r="R90" s="4"/>
      <c r="S90" s="4"/>
      <c r="T90" s="22"/>
      <c r="U90" s="117">
        <v>2</v>
      </c>
      <c r="V90" s="14" t="s">
        <v>24</v>
      </c>
      <c r="W90" s="14"/>
      <c r="X90" s="14"/>
      <c r="Y90" s="14"/>
      <c r="Z90" s="89">
        <v>30</v>
      </c>
      <c r="AA90" s="89">
        <f>Z90</f>
        <v>30</v>
      </c>
      <c r="AB90" s="89"/>
      <c r="AC90" s="89">
        <f>AA90*3</f>
        <v>90</v>
      </c>
      <c r="AD90" s="2"/>
      <c r="AE90" s="57"/>
      <c r="AF90" s="4"/>
      <c r="AG90" s="57">
        <f>AA90*2</f>
        <v>60</v>
      </c>
      <c r="AH90" s="4">
        <f>AA90</f>
        <v>30</v>
      </c>
      <c r="AI90" s="57"/>
      <c r="AJ90" s="4"/>
      <c r="AK90" s="57"/>
      <c r="AL90" s="73"/>
      <c r="AM90" s="123"/>
      <c r="AN90" s="62"/>
      <c r="AO90" s="4"/>
      <c r="AP90" s="43"/>
    </row>
    <row r="91" spans="1:43" x14ac:dyDescent="0.3">
      <c r="A91" s="51">
        <v>3</v>
      </c>
      <c r="B91" s="14" t="s">
        <v>92</v>
      </c>
      <c r="C91" s="93">
        <v>45</v>
      </c>
      <c r="D91" s="89">
        <f t="shared" si="19"/>
        <v>45</v>
      </c>
      <c r="E91" s="89"/>
      <c r="F91" s="89">
        <f>C91*3</f>
        <v>135</v>
      </c>
      <c r="G91" s="4"/>
      <c r="H91" s="57"/>
      <c r="I91" s="4"/>
      <c r="J91" s="57"/>
      <c r="K91" s="4"/>
      <c r="L91" s="57">
        <v>45</v>
      </c>
      <c r="M91" s="4"/>
      <c r="N91" s="57"/>
      <c r="O91" s="4"/>
      <c r="P91" s="57"/>
      <c r="Q91" s="57">
        <f>C91*2</f>
        <v>90</v>
      </c>
      <c r="R91" s="4" t="s">
        <v>163</v>
      </c>
      <c r="S91" s="4"/>
      <c r="T91" s="22"/>
      <c r="U91" s="117">
        <v>3</v>
      </c>
      <c r="V91" s="3" t="s">
        <v>25</v>
      </c>
      <c r="W91" s="3"/>
      <c r="X91" s="2"/>
      <c r="Y91" s="2"/>
      <c r="Z91" s="89">
        <v>60</v>
      </c>
      <c r="AA91" s="89">
        <f t="shared" ref="AA91:AA94" si="24">Z91</f>
        <v>60</v>
      </c>
      <c r="AB91" s="89"/>
      <c r="AC91" s="89">
        <f t="shared" ref="AC91:AC95" si="25">AA91*3</f>
        <v>180</v>
      </c>
      <c r="AD91" s="2"/>
      <c r="AE91" s="57"/>
      <c r="AF91" s="4"/>
      <c r="AG91" s="57"/>
      <c r="AH91" s="4"/>
      <c r="AI91" s="57"/>
      <c r="AJ91" s="4"/>
      <c r="AK91" s="57"/>
      <c r="AL91" s="4">
        <v>60</v>
      </c>
      <c r="AM91" s="57"/>
      <c r="AN91" s="62">
        <f>AA91*2</f>
        <v>120</v>
      </c>
      <c r="AO91" s="62"/>
      <c r="AP91" s="43"/>
    </row>
    <row r="92" spans="1:43" x14ac:dyDescent="0.3">
      <c r="A92" s="51"/>
      <c r="B92" s="14"/>
      <c r="C92" s="115"/>
      <c r="D92" s="89"/>
      <c r="E92" s="89"/>
      <c r="F92" s="89"/>
      <c r="G92" s="4"/>
      <c r="H92" s="57"/>
      <c r="I92" s="4"/>
      <c r="J92" s="57"/>
      <c r="K92" s="4"/>
      <c r="L92" s="57"/>
      <c r="M92" s="4"/>
      <c r="N92" s="57"/>
      <c r="O92" s="4"/>
      <c r="P92" s="57"/>
      <c r="Q92" s="57"/>
      <c r="R92" s="4"/>
      <c r="S92" s="4"/>
      <c r="T92" s="22"/>
      <c r="U92" s="117">
        <v>4</v>
      </c>
      <c r="V92" s="3" t="s">
        <v>133</v>
      </c>
      <c r="W92" s="3"/>
      <c r="X92" s="2"/>
      <c r="Y92" s="2"/>
      <c r="Z92" s="89">
        <v>45</v>
      </c>
      <c r="AA92" s="89">
        <f t="shared" si="24"/>
        <v>45</v>
      </c>
      <c r="AB92" s="89"/>
      <c r="AC92" s="89">
        <f t="shared" si="25"/>
        <v>135</v>
      </c>
      <c r="AD92" s="2"/>
      <c r="AE92" s="57"/>
      <c r="AF92" s="4"/>
      <c r="AG92" s="57"/>
      <c r="AH92" s="4"/>
      <c r="AI92" s="57"/>
      <c r="AJ92" s="4"/>
      <c r="AK92" s="57"/>
      <c r="AL92" s="4">
        <f>2*AA92</f>
        <v>90</v>
      </c>
      <c r="AM92" s="57">
        <f>AA92</f>
        <v>45</v>
      </c>
      <c r="AN92" s="62"/>
      <c r="AO92" s="62"/>
      <c r="AP92" s="43"/>
    </row>
    <row r="93" spans="1:43" x14ac:dyDescent="0.3">
      <c r="A93" s="51"/>
      <c r="B93" s="14"/>
      <c r="C93" s="89"/>
      <c r="D93" s="89">
        <f t="shared" si="19"/>
        <v>0</v>
      </c>
      <c r="E93" s="89"/>
      <c r="F93" s="91"/>
      <c r="G93" s="2"/>
      <c r="H93" s="57"/>
      <c r="I93" s="4"/>
      <c r="J93" s="57"/>
      <c r="K93" s="4"/>
      <c r="L93" s="57"/>
      <c r="M93" s="4"/>
      <c r="N93" s="57"/>
      <c r="O93" s="4"/>
      <c r="P93" s="57"/>
      <c r="Q93" s="4"/>
      <c r="R93" s="4"/>
      <c r="S93" s="4"/>
      <c r="T93" s="22"/>
      <c r="U93" s="117">
        <v>5</v>
      </c>
      <c r="V93" s="3" t="s">
        <v>1</v>
      </c>
      <c r="W93" s="7"/>
      <c r="X93" s="7"/>
      <c r="Y93" s="7"/>
      <c r="Z93" s="89">
        <v>30</v>
      </c>
      <c r="AA93" s="89">
        <f t="shared" si="24"/>
        <v>30</v>
      </c>
      <c r="AB93" s="89"/>
      <c r="AC93" s="89">
        <f t="shared" si="25"/>
        <v>90</v>
      </c>
      <c r="AD93" s="2"/>
      <c r="AE93" s="57"/>
      <c r="AF93" s="4"/>
      <c r="AG93" s="57"/>
      <c r="AH93" s="57">
        <f>AA93</f>
        <v>30</v>
      </c>
      <c r="AI93" s="57"/>
      <c r="AJ93" s="4">
        <f>AA93*2</f>
        <v>60</v>
      </c>
      <c r="AK93" s="57"/>
      <c r="AL93" s="4"/>
      <c r="AM93" s="57"/>
      <c r="AN93" s="62"/>
      <c r="AO93" s="4"/>
      <c r="AP93" s="43"/>
    </row>
    <row r="94" spans="1:43" x14ac:dyDescent="0.3">
      <c r="A94" s="51"/>
      <c r="B94" s="14"/>
      <c r="C94" s="89"/>
      <c r="D94" s="89">
        <f t="shared" si="19"/>
        <v>0</v>
      </c>
      <c r="E94" s="89"/>
      <c r="F94" s="89"/>
      <c r="G94" s="2"/>
      <c r="H94" s="57"/>
      <c r="I94" s="4"/>
      <c r="J94" s="57"/>
      <c r="K94" s="4"/>
      <c r="L94" s="57"/>
      <c r="M94" s="4"/>
      <c r="N94" s="57"/>
      <c r="O94" s="4"/>
      <c r="P94" s="57"/>
      <c r="Q94" s="4"/>
      <c r="R94" s="4"/>
      <c r="S94" s="4"/>
      <c r="T94" s="22"/>
      <c r="U94" s="117">
        <v>6</v>
      </c>
      <c r="V94" s="48" t="s">
        <v>26</v>
      </c>
      <c r="W94" s="4"/>
      <c r="X94" s="4"/>
      <c r="Y94" s="4"/>
      <c r="Z94" s="89">
        <v>30</v>
      </c>
      <c r="AA94" s="89">
        <f t="shared" si="24"/>
        <v>30</v>
      </c>
      <c r="AB94" s="89"/>
      <c r="AC94" s="89">
        <f t="shared" si="25"/>
        <v>90</v>
      </c>
      <c r="AD94" s="2"/>
      <c r="AE94" s="57">
        <f>AC94</f>
        <v>90</v>
      </c>
      <c r="AF94" s="4"/>
      <c r="AG94" s="57"/>
      <c r="AH94" s="4"/>
      <c r="AI94" s="57"/>
      <c r="AJ94" s="4"/>
      <c r="AK94" s="57"/>
      <c r="AL94" s="4"/>
      <c r="AM94" s="57"/>
      <c r="AN94" s="62"/>
      <c r="AO94" s="4"/>
      <c r="AP94" s="43"/>
    </row>
    <row r="95" spans="1:43" x14ac:dyDescent="0.3">
      <c r="A95" s="16"/>
      <c r="B95" s="14"/>
      <c r="C95" s="89"/>
      <c r="D95" s="89">
        <f t="shared" si="19"/>
        <v>0</v>
      </c>
      <c r="E95" s="89"/>
      <c r="F95" s="89"/>
      <c r="G95" s="2"/>
      <c r="H95" s="57"/>
      <c r="I95" s="4"/>
      <c r="J95" s="57"/>
      <c r="K95" s="4"/>
      <c r="L95" s="57"/>
      <c r="M95" s="4"/>
      <c r="N95" s="57"/>
      <c r="O95" s="4"/>
      <c r="P95" s="57"/>
      <c r="Q95" s="4"/>
      <c r="R95" s="4"/>
      <c r="S95" s="4"/>
      <c r="T95" s="22"/>
      <c r="U95" s="117">
        <v>7</v>
      </c>
      <c r="V95" s="48" t="s">
        <v>27</v>
      </c>
      <c r="W95" s="3"/>
      <c r="X95" s="2"/>
      <c r="Y95" s="2"/>
      <c r="Z95" s="89">
        <v>90</v>
      </c>
      <c r="AA95" s="89">
        <f>Z95*0.75</f>
        <v>67.5</v>
      </c>
      <c r="AB95" s="89"/>
      <c r="AC95" s="89">
        <f t="shared" si="25"/>
        <v>202.5</v>
      </c>
      <c r="AD95" s="2"/>
      <c r="AE95" s="57"/>
      <c r="AF95" s="2"/>
      <c r="AG95" s="57"/>
      <c r="AH95" s="4"/>
      <c r="AI95" s="57">
        <f>AA95</f>
        <v>67.5</v>
      </c>
      <c r="AJ95" s="4">
        <f>AA95</f>
        <v>67.5</v>
      </c>
      <c r="AK95" s="57"/>
      <c r="AL95" s="4"/>
      <c r="AM95" s="57"/>
      <c r="AN95" s="62"/>
      <c r="AO95" s="118">
        <f>AA95</f>
        <v>67.5</v>
      </c>
      <c r="AP95" s="43" t="s">
        <v>179</v>
      </c>
      <c r="AQ95" s="54" t="s">
        <v>178</v>
      </c>
    </row>
    <row r="96" spans="1:43" x14ac:dyDescent="0.3">
      <c r="A96" s="16"/>
      <c r="B96" s="14"/>
      <c r="C96" s="89"/>
      <c r="D96" s="89">
        <f t="shared" si="19"/>
        <v>0</v>
      </c>
      <c r="E96" s="89"/>
      <c r="F96" s="89"/>
      <c r="G96" s="2"/>
      <c r="H96" s="57"/>
      <c r="I96" s="4"/>
      <c r="J96" s="57"/>
      <c r="K96" s="4"/>
      <c r="L96" s="57"/>
      <c r="M96" s="4"/>
      <c r="N96" s="57"/>
      <c r="O96" s="4"/>
      <c r="P96" s="57"/>
      <c r="Q96" s="4"/>
      <c r="R96" s="4"/>
      <c r="S96" s="4"/>
      <c r="T96" s="49"/>
      <c r="U96" s="117">
        <v>8</v>
      </c>
      <c r="V96" s="82" t="s">
        <v>17</v>
      </c>
      <c r="W96" s="2"/>
      <c r="X96" s="2"/>
      <c r="Y96" s="2"/>
      <c r="Z96" s="89" t="s">
        <v>52</v>
      </c>
      <c r="AA96" s="89"/>
      <c r="AB96" s="89"/>
      <c r="AC96" s="89"/>
      <c r="AD96" s="2"/>
      <c r="AE96" s="57"/>
      <c r="AF96" s="2"/>
      <c r="AG96" s="57"/>
      <c r="AH96" s="4"/>
      <c r="AI96" s="57"/>
      <c r="AJ96" s="4"/>
      <c r="AK96" s="57"/>
      <c r="AL96" s="4"/>
      <c r="AM96" s="57"/>
      <c r="AN96" s="62"/>
      <c r="AO96" s="4"/>
      <c r="AP96" s="43"/>
    </row>
    <row r="97" spans="1:42" x14ac:dyDescent="0.3">
      <c r="A97" s="16"/>
      <c r="B97" s="14"/>
      <c r="C97" s="89"/>
      <c r="D97" s="89">
        <f t="shared" si="19"/>
        <v>0</v>
      </c>
      <c r="E97" s="89"/>
      <c r="F97" s="89"/>
      <c r="G97" s="2"/>
      <c r="H97" s="57"/>
      <c r="I97" s="4"/>
      <c r="J97" s="57"/>
      <c r="K97" s="4"/>
      <c r="L97" s="57"/>
      <c r="M97" s="4"/>
      <c r="N97" s="57"/>
      <c r="O97" s="4"/>
      <c r="P97" s="57"/>
      <c r="Q97" s="4"/>
      <c r="R97" s="4"/>
      <c r="S97" s="4"/>
      <c r="T97" s="49"/>
      <c r="U97" s="117">
        <v>9</v>
      </c>
      <c r="V97" s="82" t="s">
        <v>97</v>
      </c>
      <c r="W97" s="2"/>
      <c r="X97" s="70"/>
      <c r="Y97" s="70"/>
      <c r="Z97" s="89" t="s">
        <v>53</v>
      </c>
      <c r="AA97" s="89"/>
      <c r="AB97" s="89"/>
      <c r="AC97" s="89"/>
      <c r="AD97" s="2"/>
      <c r="AE97" s="57"/>
      <c r="AF97" s="2"/>
      <c r="AG97" s="57"/>
      <c r="AH97" s="4"/>
      <c r="AI97" s="57"/>
      <c r="AJ97" s="4"/>
      <c r="AK97" s="57"/>
      <c r="AL97" s="4"/>
      <c r="AM97" s="57"/>
      <c r="AN97" s="62"/>
      <c r="AO97" s="4"/>
      <c r="AP97" s="43"/>
    </row>
    <row r="98" spans="1:42" hidden="1" x14ac:dyDescent="0.3">
      <c r="A98" s="16"/>
      <c r="B98" s="3"/>
      <c r="C98" s="89"/>
      <c r="D98" s="89">
        <f t="shared" si="19"/>
        <v>0</v>
      </c>
      <c r="E98" s="89"/>
      <c r="F98" s="89"/>
      <c r="G98" s="2"/>
      <c r="H98" s="57"/>
      <c r="I98" s="4"/>
      <c r="J98" s="57"/>
      <c r="K98" s="4"/>
      <c r="L98" s="57"/>
      <c r="M98" s="4"/>
      <c r="N98" s="57"/>
      <c r="O98" s="4"/>
      <c r="P98" s="57"/>
      <c r="Q98" s="4"/>
      <c r="R98" s="4"/>
      <c r="S98" s="4"/>
      <c r="T98" s="22"/>
      <c r="U98" s="15"/>
      <c r="Z98" s="4"/>
      <c r="AA98" s="4"/>
      <c r="AB98" s="4"/>
      <c r="AC98" s="2"/>
      <c r="AD98" s="2"/>
      <c r="AE98" s="57"/>
      <c r="AF98" s="4"/>
      <c r="AG98" s="57"/>
      <c r="AH98" s="4"/>
      <c r="AI98" s="57"/>
      <c r="AJ98" s="4"/>
      <c r="AK98" s="57"/>
      <c r="AL98" s="4"/>
      <c r="AM98" s="57"/>
      <c r="AN98" s="62"/>
      <c r="AO98" s="4"/>
      <c r="AP98" s="43"/>
    </row>
    <row r="99" spans="1:42" ht="12.75" hidden="1" customHeight="1" x14ac:dyDescent="0.3">
      <c r="A99" s="16"/>
      <c r="B99" s="14"/>
      <c r="C99" s="89"/>
      <c r="D99" s="89">
        <f t="shared" si="19"/>
        <v>0</v>
      </c>
      <c r="E99" s="89"/>
      <c r="F99" s="91"/>
      <c r="G99" s="2"/>
      <c r="H99" s="57"/>
      <c r="I99" s="4"/>
      <c r="J99" s="57"/>
      <c r="K99" s="4"/>
      <c r="L99" s="57"/>
      <c r="M99" s="4"/>
      <c r="N99" s="57"/>
      <c r="O99" s="4"/>
      <c r="P99" s="57"/>
      <c r="Q99" s="4"/>
      <c r="R99" s="4"/>
      <c r="S99" s="4"/>
      <c r="T99" s="22"/>
      <c r="U99" s="15"/>
      <c r="V99" s="2"/>
      <c r="W99" s="2"/>
      <c r="X99" s="2"/>
      <c r="Y99" s="2"/>
      <c r="Z99" s="2"/>
      <c r="AA99" s="2"/>
      <c r="AB99" s="2"/>
      <c r="AC99" s="2"/>
      <c r="AD99" s="2"/>
      <c r="AE99" s="57"/>
      <c r="AF99" s="4"/>
      <c r="AG99" s="57"/>
      <c r="AH99" s="4"/>
      <c r="AI99" s="57"/>
      <c r="AJ99" s="4"/>
      <c r="AK99" s="57"/>
      <c r="AL99" s="73"/>
      <c r="AM99" s="123"/>
      <c r="AN99" s="62"/>
      <c r="AO99" s="4"/>
      <c r="AP99" s="43"/>
    </row>
    <row r="100" spans="1:42" ht="20.399999999999999" x14ac:dyDescent="0.3">
      <c r="A100" s="66"/>
      <c r="B100" s="17" t="s">
        <v>121</v>
      </c>
      <c r="C100" s="91" t="s">
        <v>13</v>
      </c>
      <c r="D100" s="91" t="s">
        <v>129</v>
      </c>
      <c r="E100" s="91"/>
      <c r="F100" s="92" t="s">
        <v>23</v>
      </c>
      <c r="G100" s="25" t="s">
        <v>11</v>
      </c>
      <c r="H100" s="109" t="s">
        <v>6</v>
      </c>
      <c r="I100" s="25" t="s">
        <v>5</v>
      </c>
      <c r="J100" s="109" t="s">
        <v>10</v>
      </c>
      <c r="K100" s="25" t="s">
        <v>4</v>
      </c>
      <c r="L100" s="109" t="s">
        <v>7</v>
      </c>
      <c r="M100" s="25" t="s">
        <v>9</v>
      </c>
      <c r="N100" s="109" t="s">
        <v>8</v>
      </c>
      <c r="O100" s="25" t="s">
        <v>3</v>
      </c>
      <c r="P100" s="112" t="s">
        <v>21</v>
      </c>
      <c r="Q100" s="37" t="s">
        <v>108</v>
      </c>
      <c r="R100" s="37" t="s">
        <v>108</v>
      </c>
      <c r="S100" s="37" t="s">
        <v>108</v>
      </c>
      <c r="T100" s="22"/>
      <c r="U100" s="66"/>
      <c r="V100" s="17" t="s">
        <v>191</v>
      </c>
      <c r="W100" s="17">
        <v>3</v>
      </c>
      <c r="X100" s="17"/>
      <c r="Y100" s="17"/>
      <c r="Z100" s="91" t="s">
        <v>13</v>
      </c>
      <c r="AA100" s="91" t="s">
        <v>129</v>
      </c>
      <c r="AB100" s="91"/>
      <c r="AC100" s="92" t="s">
        <v>23</v>
      </c>
      <c r="AD100" s="25" t="s">
        <v>11</v>
      </c>
      <c r="AE100" s="109" t="s">
        <v>6</v>
      </c>
      <c r="AF100" s="25" t="s">
        <v>5</v>
      </c>
      <c r="AG100" s="109" t="s">
        <v>10</v>
      </c>
      <c r="AH100" s="25" t="s">
        <v>4</v>
      </c>
      <c r="AI100" s="109" t="s">
        <v>7</v>
      </c>
      <c r="AJ100" s="25" t="s">
        <v>9</v>
      </c>
      <c r="AK100" s="109" t="s">
        <v>8</v>
      </c>
      <c r="AL100" s="72" t="s">
        <v>3</v>
      </c>
      <c r="AM100" s="122" t="s">
        <v>171</v>
      </c>
      <c r="AN100" s="124" t="s">
        <v>21</v>
      </c>
      <c r="AO100" s="37" t="s">
        <v>108</v>
      </c>
      <c r="AP100" s="37" t="s">
        <v>108</v>
      </c>
    </row>
    <row r="101" spans="1:42" x14ac:dyDescent="0.3">
      <c r="A101" s="51">
        <v>1</v>
      </c>
      <c r="B101" s="83" t="s">
        <v>49</v>
      </c>
      <c r="C101" s="89" t="s">
        <v>104</v>
      </c>
      <c r="D101" s="89" t="str">
        <f t="shared" si="19"/>
        <v>90t</v>
      </c>
      <c r="E101" s="89"/>
      <c r="F101" s="89"/>
      <c r="G101" s="4"/>
      <c r="H101" s="57"/>
      <c r="I101" s="4"/>
      <c r="J101" s="57"/>
      <c r="K101" s="4"/>
      <c r="L101" s="57"/>
      <c r="M101" s="4"/>
      <c r="N101" s="57"/>
      <c r="O101" s="4"/>
      <c r="P101" s="57"/>
      <c r="Q101" s="4"/>
      <c r="R101" s="4"/>
      <c r="S101" s="23"/>
      <c r="T101" s="22"/>
      <c r="U101" s="15">
        <v>1</v>
      </c>
      <c r="V101" s="81" t="s">
        <v>96</v>
      </c>
      <c r="W101" s="60"/>
      <c r="X101" s="134"/>
      <c r="Y101" s="135"/>
      <c r="Z101" s="89"/>
      <c r="AA101" s="89"/>
      <c r="AB101" s="89"/>
      <c r="AC101" s="89"/>
      <c r="AD101" s="2"/>
      <c r="AE101" s="113"/>
      <c r="AF101" s="4"/>
      <c r="AG101" s="57"/>
      <c r="AH101" s="4"/>
      <c r="AI101" s="57"/>
      <c r="AJ101" s="4"/>
      <c r="AK101" s="57"/>
      <c r="AL101" s="73"/>
      <c r="AM101" s="123"/>
      <c r="AN101" s="62"/>
      <c r="AO101" s="4"/>
      <c r="AP101" s="43"/>
    </row>
    <row r="102" spans="1:42" x14ac:dyDescent="0.3">
      <c r="A102" s="51">
        <v>2</v>
      </c>
      <c r="B102" s="83" t="s">
        <v>50</v>
      </c>
      <c r="C102" s="89" t="s">
        <v>54</v>
      </c>
      <c r="D102" s="89" t="str">
        <f t="shared" si="19"/>
        <v>120t</v>
      </c>
      <c r="E102" s="89"/>
      <c r="F102" s="89"/>
      <c r="G102" s="4"/>
      <c r="H102" s="57"/>
      <c r="I102" s="4"/>
      <c r="J102" s="57"/>
      <c r="K102" s="4"/>
      <c r="L102" s="57"/>
      <c r="M102" s="4"/>
      <c r="N102" s="57"/>
      <c r="O102" s="4"/>
      <c r="P102" s="57"/>
      <c r="Q102" s="4"/>
      <c r="R102" s="4"/>
      <c r="S102" s="23"/>
      <c r="T102" s="22"/>
      <c r="U102" s="117">
        <v>2</v>
      </c>
      <c r="V102" s="14" t="s">
        <v>24</v>
      </c>
      <c r="W102" s="14"/>
      <c r="X102" s="14"/>
      <c r="Y102" s="14"/>
      <c r="Z102" s="89">
        <v>30</v>
      </c>
      <c r="AA102" s="89">
        <f>Z102</f>
        <v>30</v>
      </c>
      <c r="AB102" s="89"/>
      <c r="AC102" s="89">
        <f>AA102</f>
        <v>30</v>
      </c>
      <c r="AD102" s="2"/>
      <c r="AE102" s="57"/>
      <c r="AF102" s="4"/>
      <c r="AG102" s="57"/>
      <c r="AH102" s="4">
        <f>AA102</f>
        <v>30</v>
      </c>
      <c r="AI102" s="57"/>
      <c r="AJ102" s="4"/>
      <c r="AK102" s="57"/>
      <c r="AL102" s="73"/>
      <c r="AM102" s="123"/>
      <c r="AN102" s="62"/>
      <c r="AO102" s="4"/>
      <c r="AP102" s="43"/>
    </row>
    <row r="103" spans="1:42" ht="12.75" customHeight="1" x14ac:dyDescent="0.3">
      <c r="A103" s="51">
        <v>3</v>
      </c>
      <c r="B103" s="14" t="s">
        <v>92</v>
      </c>
      <c r="C103" s="93">
        <v>45</v>
      </c>
      <c r="D103" s="89">
        <f t="shared" si="19"/>
        <v>45</v>
      </c>
      <c r="E103" s="89"/>
      <c r="F103" s="89">
        <v>45</v>
      </c>
      <c r="G103" s="4"/>
      <c r="H103" s="57"/>
      <c r="I103" s="4"/>
      <c r="J103" s="57"/>
      <c r="K103" s="4"/>
      <c r="L103" s="57">
        <v>45</v>
      </c>
      <c r="M103" s="4"/>
      <c r="N103" s="57"/>
      <c r="O103" s="4"/>
      <c r="P103" s="57"/>
      <c r="Q103" s="4"/>
      <c r="R103" s="4"/>
      <c r="S103" s="4"/>
      <c r="T103" s="22"/>
      <c r="U103" s="117">
        <v>3</v>
      </c>
      <c r="V103" s="3" t="s">
        <v>25</v>
      </c>
      <c r="W103" s="3"/>
      <c r="X103" s="2"/>
      <c r="Y103" s="2"/>
      <c r="Z103" s="89">
        <v>60</v>
      </c>
      <c r="AA103" s="89">
        <f t="shared" ref="AA103:AA106" si="26">Z103</f>
        <v>60</v>
      </c>
      <c r="AB103" s="89"/>
      <c r="AC103" s="89">
        <f>AA103</f>
        <v>60</v>
      </c>
      <c r="AD103" s="2"/>
      <c r="AE103" s="57"/>
      <c r="AF103" s="4"/>
      <c r="AG103" s="57"/>
      <c r="AH103" s="4"/>
      <c r="AI103" s="57"/>
      <c r="AJ103" s="4"/>
      <c r="AK103" s="57"/>
      <c r="AL103" s="73">
        <v>60</v>
      </c>
      <c r="AM103" s="123"/>
      <c r="AN103" s="62"/>
      <c r="AO103" s="4"/>
      <c r="AP103" s="43"/>
    </row>
    <row r="104" spans="1:42" ht="12.75" customHeight="1" x14ac:dyDescent="0.3">
      <c r="A104" s="51"/>
      <c r="B104" s="14"/>
      <c r="C104" s="115"/>
      <c r="D104" s="89"/>
      <c r="E104" s="89"/>
      <c r="F104" s="89"/>
      <c r="G104" s="4"/>
      <c r="H104" s="57"/>
      <c r="I104" s="4"/>
      <c r="J104" s="57"/>
      <c r="K104" s="4"/>
      <c r="L104" s="57"/>
      <c r="M104" s="4"/>
      <c r="N104" s="57"/>
      <c r="O104" s="4"/>
      <c r="P104" s="57"/>
      <c r="Q104" s="4"/>
      <c r="R104" s="4"/>
      <c r="S104" s="4"/>
      <c r="T104" s="22"/>
      <c r="U104" s="117">
        <v>4</v>
      </c>
      <c r="V104" s="3" t="s">
        <v>133</v>
      </c>
      <c r="W104" s="3"/>
      <c r="X104" s="2"/>
      <c r="Y104" s="2"/>
      <c r="Z104" s="89">
        <v>45</v>
      </c>
      <c r="AA104" s="89">
        <f t="shared" si="26"/>
        <v>45</v>
      </c>
      <c r="AB104" s="89"/>
      <c r="AC104" s="89">
        <f>AA104</f>
        <v>45</v>
      </c>
      <c r="AD104" s="2">
        <f>AA104</f>
        <v>45</v>
      </c>
      <c r="AE104" s="57"/>
      <c r="AF104" s="4"/>
      <c r="AG104" s="57"/>
      <c r="AH104" s="4"/>
      <c r="AI104" s="57"/>
      <c r="AJ104" s="4"/>
      <c r="AK104" s="57"/>
      <c r="AL104" s="73"/>
      <c r="AM104" s="123"/>
      <c r="AN104" s="62"/>
      <c r="AO104" s="62"/>
      <c r="AP104" s="43"/>
    </row>
    <row r="105" spans="1:42" x14ac:dyDescent="0.3">
      <c r="A105" s="51"/>
      <c r="B105" s="14"/>
      <c r="C105" s="89"/>
      <c r="D105" s="89">
        <f t="shared" si="19"/>
        <v>0</v>
      </c>
      <c r="E105" s="89"/>
      <c r="F105" s="91"/>
      <c r="G105" s="2"/>
      <c r="H105" s="57"/>
      <c r="I105" s="4"/>
      <c r="J105" s="57"/>
      <c r="K105" s="4"/>
      <c r="L105" s="57"/>
      <c r="M105" s="4"/>
      <c r="N105" s="57"/>
      <c r="O105" s="4"/>
      <c r="P105" s="57"/>
      <c r="Q105" s="4"/>
      <c r="R105" s="4"/>
      <c r="S105" s="4"/>
      <c r="T105" s="22"/>
      <c r="U105" s="117">
        <v>5</v>
      </c>
      <c r="V105" s="3" t="s">
        <v>1</v>
      </c>
      <c r="W105" s="7"/>
      <c r="X105" s="7"/>
      <c r="Y105" s="7"/>
      <c r="Z105" s="89">
        <v>30</v>
      </c>
      <c r="AA105" s="89">
        <f t="shared" si="26"/>
        <v>30</v>
      </c>
      <c r="AB105" s="89"/>
      <c r="AC105" s="89">
        <f>AA105</f>
        <v>30</v>
      </c>
      <c r="AD105" s="2"/>
      <c r="AE105" s="57"/>
      <c r="AF105" s="4"/>
      <c r="AG105" s="57"/>
      <c r="AH105" s="57">
        <f>AA105</f>
        <v>30</v>
      </c>
      <c r="AI105" s="57"/>
      <c r="AJ105" s="4"/>
      <c r="AK105" s="57"/>
      <c r="AL105" s="4"/>
      <c r="AM105" s="57"/>
      <c r="AN105" s="62"/>
      <c r="AO105" s="4"/>
      <c r="AP105" s="43"/>
    </row>
    <row r="106" spans="1:42" x14ac:dyDescent="0.3">
      <c r="A106" s="51"/>
      <c r="B106" s="14"/>
      <c r="C106" s="89"/>
      <c r="D106" s="89">
        <f t="shared" si="19"/>
        <v>0</v>
      </c>
      <c r="E106" s="89"/>
      <c r="F106" s="89"/>
      <c r="G106" s="2"/>
      <c r="H106" s="57"/>
      <c r="I106" s="4"/>
      <c r="J106" s="57"/>
      <c r="K106" s="4"/>
      <c r="L106" s="57"/>
      <c r="M106" s="4"/>
      <c r="N106" s="57"/>
      <c r="O106" s="4"/>
      <c r="P106" s="57"/>
      <c r="Q106" s="4"/>
      <c r="R106" s="4"/>
      <c r="S106" s="4"/>
      <c r="T106" s="22"/>
      <c r="U106" s="117">
        <v>6</v>
      </c>
      <c r="V106" s="48" t="s">
        <v>26</v>
      </c>
      <c r="W106" s="4"/>
      <c r="X106" s="4"/>
      <c r="Y106" s="4"/>
      <c r="Z106" s="89">
        <v>30</v>
      </c>
      <c r="AA106" s="89">
        <f t="shared" si="26"/>
        <v>30</v>
      </c>
      <c r="AB106" s="89"/>
      <c r="AC106" s="89">
        <f>AA106</f>
        <v>30</v>
      </c>
      <c r="AD106" s="62"/>
      <c r="AE106" s="57">
        <f>AA106</f>
        <v>30</v>
      </c>
      <c r="AF106" s="4"/>
      <c r="AG106" s="57"/>
      <c r="AH106" s="4"/>
      <c r="AI106" s="57"/>
      <c r="AJ106" s="4"/>
      <c r="AK106" s="57"/>
      <c r="AL106" s="4"/>
      <c r="AM106" s="57"/>
      <c r="AN106" s="62"/>
      <c r="AO106" s="4"/>
      <c r="AP106" s="43"/>
    </row>
    <row r="107" spans="1:42" x14ac:dyDescent="0.3">
      <c r="A107" s="16"/>
      <c r="B107" s="14"/>
      <c r="C107" s="89"/>
      <c r="D107" s="89">
        <f t="shared" si="19"/>
        <v>0</v>
      </c>
      <c r="E107" s="89"/>
      <c r="F107" s="89"/>
      <c r="G107" s="2"/>
      <c r="H107" s="57"/>
      <c r="I107" s="4"/>
      <c r="J107" s="57"/>
      <c r="K107" s="4"/>
      <c r="L107" s="57"/>
      <c r="M107" s="4"/>
      <c r="N107" s="57"/>
      <c r="O107" s="4"/>
      <c r="P107" s="57"/>
      <c r="Q107" s="4"/>
      <c r="R107" s="4"/>
      <c r="S107" s="4"/>
      <c r="T107" s="22"/>
      <c r="U107" s="117">
        <v>7</v>
      </c>
      <c r="V107" s="48" t="s">
        <v>27</v>
      </c>
      <c r="W107" s="3"/>
      <c r="X107" s="2"/>
      <c r="Y107" s="2"/>
      <c r="Z107" s="89">
        <v>90</v>
      </c>
      <c r="AA107" s="89">
        <f>Z107*0.75</f>
        <v>67.5</v>
      </c>
      <c r="AB107" s="89"/>
      <c r="AC107" s="89">
        <f t="shared" ref="AC107" si="27">AA107</f>
        <v>67.5</v>
      </c>
      <c r="AD107" s="2"/>
      <c r="AE107" s="57"/>
      <c r="AF107" s="2"/>
      <c r="AG107" s="57"/>
      <c r="AH107" s="4"/>
      <c r="AI107" s="57">
        <f>AA107</f>
        <v>67.5</v>
      </c>
      <c r="AJ107" s="4"/>
      <c r="AK107" s="57"/>
      <c r="AL107" s="4"/>
      <c r="AM107" s="57"/>
      <c r="AN107" s="62"/>
      <c r="AO107" s="4"/>
      <c r="AP107" s="43"/>
    </row>
    <row r="108" spans="1:42" x14ac:dyDescent="0.3">
      <c r="A108" s="16"/>
      <c r="B108" s="14"/>
      <c r="C108" s="89"/>
      <c r="D108" s="89">
        <f t="shared" si="19"/>
        <v>0</v>
      </c>
      <c r="E108" s="89"/>
      <c r="F108" s="89"/>
      <c r="G108" s="2"/>
      <c r="H108" s="57"/>
      <c r="I108" s="4"/>
      <c r="J108" s="57"/>
      <c r="K108" s="4"/>
      <c r="L108" s="57"/>
      <c r="M108" s="4"/>
      <c r="N108" s="57"/>
      <c r="O108" s="4"/>
      <c r="P108" s="57"/>
      <c r="Q108" s="4"/>
      <c r="R108" s="4"/>
      <c r="S108" s="23"/>
      <c r="T108" s="49"/>
      <c r="U108" s="117">
        <v>8</v>
      </c>
      <c r="V108" s="82" t="s">
        <v>17</v>
      </c>
      <c r="W108" s="2"/>
      <c r="X108" s="2"/>
      <c r="Y108" s="2"/>
      <c r="Z108" s="89" t="s">
        <v>52</v>
      </c>
      <c r="AA108" s="89"/>
      <c r="AB108" s="89"/>
      <c r="AC108" s="89"/>
      <c r="AD108" s="2"/>
      <c r="AE108" s="57"/>
      <c r="AF108" s="2"/>
      <c r="AG108" s="57"/>
      <c r="AH108" s="4"/>
      <c r="AI108" s="57"/>
      <c r="AJ108" s="4"/>
      <c r="AK108" s="57"/>
      <c r="AL108" s="4"/>
      <c r="AM108" s="57"/>
      <c r="AN108" s="62"/>
      <c r="AO108" s="4"/>
      <c r="AP108" s="43"/>
    </row>
    <row r="109" spans="1:42" x14ac:dyDescent="0.3">
      <c r="A109" s="16"/>
      <c r="B109" s="14"/>
      <c r="C109" s="89"/>
      <c r="D109" s="89">
        <f t="shared" si="19"/>
        <v>0</v>
      </c>
      <c r="E109" s="89"/>
      <c r="F109" s="89"/>
      <c r="G109" s="2"/>
      <c r="H109" s="57"/>
      <c r="I109" s="4"/>
      <c r="J109" s="57"/>
      <c r="K109" s="4"/>
      <c r="L109" s="57"/>
      <c r="M109" s="4"/>
      <c r="N109" s="57"/>
      <c r="O109" s="4"/>
      <c r="P109" s="57"/>
      <c r="Q109" s="4"/>
      <c r="R109" s="4"/>
      <c r="S109" s="23"/>
      <c r="T109" s="49"/>
      <c r="U109" s="117">
        <v>9</v>
      </c>
      <c r="V109" s="20" t="s">
        <v>107</v>
      </c>
      <c r="W109" s="2"/>
      <c r="X109" s="70"/>
      <c r="Y109" s="70"/>
      <c r="Z109" s="89">
        <v>30</v>
      </c>
      <c r="AA109" s="89">
        <f>Z109</f>
        <v>30</v>
      </c>
      <c r="AB109" s="89"/>
      <c r="AC109" s="89">
        <f>AA109</f>
        <v>30</v>
      </c>
      <c r="AD109" s="2"/>
      <c r="AE109" s="57"/>
      <c r="AF109" s="2"/>
      <c r="AG109" s="57"/>
      <c r="AH109" s="2"/>
      <c r="AI109" s="57"/>
      <c r="AJ109" s="2"/>
      <c r="AK109" s="57"/>
      <c r="AL109" s="12"/>
      <c r="AM109" s="123">
        <f>AA109</f>
        <v>30</v>
      </c>
      <c r="AN109" s="62"/>
      <c r="AO109" s="4"/>
      <c r="AP109" s="43"/>
    </row>
    <row r="110" spans="1:42" ht="20.399999999999999" x14ac:dyDescent="0.3">
      <c r="A110" s="66"/>
      <c r="B110" s="17" t="s">
        <v>116</v>
      </c>
      <c r="C110" s="91" t="s">
        <v>13</v>
      </c>
      <c r="D110" s="91" t="s">
        <v>129</v>
      </c>
      <c r="E110" s="91"/>
      <c r="F110" s="92" t="s">
        <v>23</v>
      </c>
      <c r="G110" s="25" t="s">
        <v>11</v>
      </c>
      <c r="H110" s="109" t="s">
        <v>6</v>
      </c>
      <c r="I110" s="25" t="s">
        <v>5</v>
      </c>
      <c r="J110" s="109" t="s">
        <v>10</v>
      </c>
      <c r="K110" s="25" t="s">
        <v>4</v>
      </c>
      <c r="L110" s="109" t="s">
        <v>7</v>
      </c>
      <c r="M110" s="25" t="s">
        <v>9</v>
      </c>
      <c r="N110" s="109" t="s">
        <v>8</v>
      </c>
      <c r="O110" s="25" t="s">
        <v>3</v>
      </c>
      <c r="P110" s="112" t="s">
        <v>21</v>
      </c>
      <c r="Q110" s="37" t="s">
        <v>108</v>
      </c>
      <c r="R110" s="37" t="s">
        <v>108</v>
      </c>
      <c r="S110" s="37" t="s">
        <v>108</v>
      </c>
      <c r="T110" s="22"/>
      <c r="U110" s="66"/>
      <c r="V110" s="17" t="s">
        <v>192</v>
      </c>
      <c r="W110" s="17">
        <v>3</v>
      </c>
      <c r="X110" s="17"/>
      <c r="Y110" s="17"/>
      <c r="Z110" s="91" t="s">
        <v>13</v>
      </c>
      <c r="AA110" s="91" t="s">
        <v>129</v>
      </c>
      <c r="AB110" s="91"/>
      <c r="AC110" s="92" t="s">
        <v>23</v>
      </c>
      <c r="AD110" s="25" t="s">
        <v>11</v>
      </c>
      <c r="AE110" s="109" t="s">
        <v>6</v>
      </c>
      <c r="AF110" s="25" t="s">
        <v>5</v>
      </c>
      <c r="AG110" s="109" t="s">
        <v>10</v>
      </c>
      <c r="AH110" s="25" t="s">
        <v>4</v>
      </c>
      <c r="AI110" s="109" t="s">
        <v>7</v>
      </c>
      <c r="AJ110" s="25" t="s">
        <v>9</v>
      </c>
      <c r="AK110" s="109" t="s">
        <v>166</v>
      </c>
      <c r="AL110" s="72" t="s">
        <v>167</v>
      </c>
      <c r="AM110" s="122" t="s">
        <v>171</v>
      </c>
      <c r="AN110" s="124" t="s">
        <v>21</v>
      </c>
      <c r="AO110" s="37" t="s">
        <v>108</v>
      </c>
      <c r="AP110" s="37" t="s">
        <v>108</v>
      </c>
    </row>
    <row r="111" spans="1:42" x14ac:dyDescent="0.3">
      <c r="A111" s="51">
        <v>1</v>
      </c>
      <c r="B111" s="83" t="s">
        <v>49</v>
      </c>
      <c r="C111" s="89" t="s">
        <v>104</v>
      </c>
      <c r="D111" s="89" t="str">
        <f t="shared" si="19"/>
        <v>90t</v>
      </c>
      <c r="E111" s="89"/>
      <c r="F111" s="89"/>
      <c r="G111" s="4"/>
      <c r="H111" s="57"/>
      <c r="I111" s="4"/>
      <c r="J111" s="57"/>
      <c r="K111" s="4"/>
      <c r="L111" s="57"/>
      <c r="M111" s="4"/>
      <c r="N111" s="57"/>
      <c r="O111" s="4"/>
      <c r="P111" s="57"/>
      <c r="Q111" s="4"/>
      <c r="R111" s="4"/>
      <c r="S111" s="23"/>
      <c r="T111" s="22"/>
      <c r="U111" s="15">
        <v>1</v>
      </c>
      <c r="V111" s="81" t="s">
        <v>96</v>
      </c>
      <c r="W111" s="60"/>
      <c r="X111" s="134"/>
      <c r="Y111" s="135"/>
      <c r="Z111" s="89"/>
      <c r="AA111" s="89"/>
      <c r="AB111" s="89"/>
      <c r="AC111" s="89"/>
      <c r="AD111" s="2"/>
      <c r="AE111" s="113"/>
      <c r="AF111" s="4"/>
      <c r="AG111" s="57"/>
      <c r="AH111" s="4"/>
      <c r="AI111" s="57"/>
      <c r="AJ111" s="4"/>
      <c r="AK111" s="57"/>
      <c r="AL111" s="73"/>
      <c r="AM111" s="123"/>
      <c r="AN111" s="62"/>
      <c r="AO111" s="4"/>
      <c r="AP111" s="43"/>
    </row>
    <row r="112" spans="1:42" x14ac:dyDescent="0.3">
      <c r="A112" s="51">
        <v>2</v>
      </c>
      <c r="B112" s="83" t="s">
        <v>50</v>
      </c>
      <c r="C112" s="89" t="s">
        <v>54</v>
      </c>
      <c r="D112" s="89" t="str">
        <f t="shared" si="19"/>
        <v>120t</v>
      </c>
      <c r="E112" s="89"/>
      <c r="F112" s="89"/>
      <c r="G112" s="4"/>
      <c r="H112" s="57"/>
      <c r="I112" s="4"/>
      <c r="J112" s="57"/>
      <c r="K112" s="4"/>
      <c r="L112" s="57"/>
      <c r="M112" s="4"/>
      <c r="N112" s="57"/>
      <c r="O112" s="4"/>
      <c r="P112" s="57"/>
      <c r="Q112" s="4"/>
      <c r="R112" s="4"/>
      <c r="S112" s="23"/>
      <c r="T112" s="22"/>
      <c r="U112" s="117">
        <v>2</v>
      </c>
      <c r="V112" s="14" t="s">
        <v>24</v>
      </c>
      <c r="W112" s="14"/>
      <c r="X112" s="14"/>
      <c r="Y112" s="14"/>
      <c r="Z112" s="89">
        <v>30</v>
      </c>
      <c r="AA112" s="89">
        <f>Z112</f>
        <v>30</v>
      </c>
      <c r="AB112" s="89"/>
      <c r="AC112" s="89">
        <f>AA112*2</f>
        <v>60</v>
      </c>
      <c r="AD112" s="2"/>
      <c r="AE112" s="57"/>
      <c r="AF112" s="4"/>
      <c r="AG112" s="57"/>
      <c r="AH112" s="4">
        <f>AA112*2</f>
        <v>60</v>
      </c>
      <c r="AI112" s="57"/>
      <c r="AJ112" s="4"/>
      <c r="AK112" s="57"/>
      <c r="AL112" s="73"/>
      <c r="AM112" s="123"/>
      <c r="AN112" s="62"/>
      <c r="AO112" s="4"/>
      <c r="AP112" s="43"/>
    </row>
    <row r="113" spans="1:43" ht="12.75" customHeight="1" x14ac:dyDescent="0.3">
      <c r="A113" s="51">
        <v>3</v>
      </c>
      <c r="B113" s="14" t="s">
        <v>92</v>
      </c>
      <c r="C113" s="93">
        <v>45</v>
      </c>
      <c r="D113" s="89">
        <f t="shared" si="19"/>
        <v>45</v>
      </c>
      <c r="E113" s="89"/>
      <c r="F113" s="89">
        <f>C113*2</f>
        <v>90</v>
      </c>
      <c r="G113" s="4"/>
      <c r="H113" s="57"/>
      <c r="I113" s="4"/>
      <c r="J113" s="57"/>
      <c r="K113" s="4"/>
      <c r="L113" s="57"/>
      <c r="M113" s="4">
        <f>2*C113</f>
        <v>90</v>
      </c>
      <c r="N113" s="57"/>
      <c r="O113" s="4"/>
      <c r="P113" s="57"/>
      <c r="Q113" s="4"/>
      <c r="R113" s="4"/>
      <c r="S113" s="4"/>
      <c r="T113" s="22"/>
      <c r="U113" s="117">
        <v>3</v>
      </c>
      <c r="V113" s="3" t="s">
        <v>25</v>
      </c>
      <c r="W113" s="3"/>
      <c r="X113" s="2"/>
      <c r="Y113" s="2"/>
      <c r="Z113" s="89">
        <v>60</v>
      </c>
      <c r="AA113" s="89">
        <f t="shared" ref="AA113:AA116" si="28">Z113</f>
        <v>60</v>
      </c>
      <c r="AB113" s="89"/>
      <c r="AC113" s="89">
        <f t="shared" ref="AC113:AC117" si="29">AA113*2</f>
        <v>120</v>
      </c>
      <c r="AD113" s="2"/>
      <c r="AE113" s="57"/>
      <c r="AF113" s="4"/>
      <c r="AG113" s="57"/>
      <c r="AH113" s="4"/>
      <c r="AI113" s="57"/>
      <c r="AJ113" s="4"/>
      <c r="AK113" s="57"/>
      <c r="AL113" s="73"/>
      <c r="AM113" s="123">
        <f>AA113</f>
        <v>60</v>
      </c>
      <c r="AN113" s="62"/>
      <c r="AO113" s="118">
        <f>AA113</f>
        <v>60</v>
      </c>
      <c r="AP113" s="43" t="s">
        <v>176</v>
      </c>
      <c r="AQ113" s="54" t="s">
        <v>180</v>
      </c>
    </row>
    <row r="114" spans="1:43" ht="12.75" customHeight="1" x14ac:dyDescent="0.3">
      <c r="A114" s="51"/>
      <c r="B114" s="14"/>
      <c r="C114" s="115"/>
      <c r="D114" s="89"/>
      <c r="E114" s="89"/>
      <c r="F114" s="89"/>
      <c r="G114" s="4"/>
      <c r="H114" s="57"/>
      <c r="I114" s="4"/>
      <c r="J114" s="57"/>
      <c r="K114" s="4"/>
      <c r="L114" s="57"/>
      <c r="M114" s="4"/>
      <c r="N114" s="57"/>
      <c r="O114" s="4"/>
      <c r="P114" s="57"/>
      <c r="Q114" s="4"/>
      <c r="R114" s="4"/>
      <c r="S114" s="4"/>
      <c r="T114" s="22"/>
      <c r="U114" s="117">
        <v>4</v>
      </c>
      <c r="V114" s="3" t="s">
        <v>133</v>
      </c>
      <c r="W114" s="3"/>
      <c r="X114" s="2"/>
      <c r="Y114" s="2"/>
      <c r="Z114" s="89">
        <v>45</v>
      </c>
      <c r="AA114" s="89">
        <f t="shared" si="28"/>
        <v>45</v>
      </c>
      <c r="AB114" s="89"/>
      <c r="AC114" s="89">
        <f t="shared" si="29"/>
        <v>90</v>
      </c>
      <c r="AD114" s="2"/>
      <c r="AE114" s="57"/>
      <c r="AF114" s="4"/>
      <c r="AG114" s="57"/>
      <c r="AH114" s="4"/>
      <c r="AI114" s="57"/>
      <c r="AJ114" s="4"/>
      <c r="AK114" s="57"/>
      <c r="AL114" s="73"/>
      <c r="AM114" s="123"/>
      <c r="AN114" s="62"/>
      <c r="AO114" s="118">
        <f>AA114*2</f>
        <v>90</v>
      </c>
      <c r="AP114" s="43" t="s">
        <v>172</v>
      </c>
    </row>
    <row r="115" spans="1:43" x14ac:dyDescent="0.3">
      <c r="A115" s="51"/>
      <c r="B115" s="14"/>
      <c r="C115" s="89"/>
      <c r="D115" s="89">
        <f t="shared" si="19"/>
        <v>0</v>
      </c>
      <c r="E115" s="89"/>
      <c r="F115" s="91"/>
      <c r="G115" s="2"/>
      <c r="H115" s="57"/>
      <c r="I115" s="4"/>
      <c r="J115" s="57"/>
      <c r="K115" s="4"/>
      <c r="L115" s="57"/>
      <c r="M115" s="4"/>
      <c r="N115" s="57"/>
      <c r="O115" s="4"/>
      <c r="P115" s="57"/>
      <c r="Q115" s="4"/>
      <c r="R115" s="4"/>
      <c r="S115" s="4"/>
      <c r="T115" s="22"/>
      <c r="U115" s="117">
        <v>5</v>
      </c>
      <c r="V115" s="3" t="s">
        <v>1</v>
      </c>
      <c r="W115" s="7"/>
      <c r="X115" s="7"/>
      <c r="Y115" s="7"/>
      <c r="Z115" s="89">
        <v>30</v>
      </c>
      <c r="AA115" s="89">
        <f t="shared" si="28"/>
        <v>30</v>
      </c>
      <c r="AB115" s="89"/>
      <c r="AC115" s="89">
        <f t="shared" si="29"/>
        <v>60</v>
      </c>
      <c r="AD115" s="2"/>
      <c r="AE115" s="57"/>
      <c r="AF115" s="4"/>
      <c r="AG115" s="57"/>
      <c r="AH115" s="4">
        <f>AA115*2</f>
        <v>60</v>
      </c>
      <c r="AI115" s="57"/>
      <c r="AJ115" s="4"/>
      <c r="AK115" s="57"/>
      <c r="AL115" s="4"/>
      <c r="AM115" s="57"/>
      <c r="AN115" s="62"/>
      <c r="AO115" s="4"/>
      <c r="AP115" s="43"/>
    </row>
    <row r="116" spans="1:43" x14ac:dyDescent="0.3">
      <c r="A116" s="51"/>
      <c r="B116" s="14"/>
      <c r="C116" s="89"/>
      <c r="D116" s="89">
        <f t="shared" si="19"/>
        <v>0</v>
      </c>
      <c r="E116" s="89"/>
      <c r="F116" s="89"/>
      <c r="G116" s="2"/>
      <c r="H116" s="57"/>
      <c r="I116" s="4"/>
      <c r="J116" s="57"/>
      <c r="K116" s="4"/>
      <c r="L116" s="57"/>
      <c r="M116" s="4"/>
      <c r="N116" s="57"/>
      <c r="O116" s="4"/>
      <c r="P116" s="57"/>
      <c r="Q116" s="4"/>
      <c r="R116" s="4"/>
      <c r="S116" s="4"/>
      <c r="T116" s="22"/>
      <c r="U116" s="117">
        <v>6</v>
      </c>
      <c r="V116" s="48" t="s">
        <v>26</v>
      </c>
      <c r="W116" s="4"/>
      <c r="X116" s="4"/>
      <c r="Y116" s="4"/>
      <c r="Z116" s="89">
        <v>30</v>
      </c>
      <c r="AA116" s="89">
        <f t="shared" si="28"/>
        <v>30</v>
      </c>
      <c r="AB116" s="89"/>
      <c r="AC116" s="89">
        <f t="shared" si="29"/>
        <v>60</v>
      </c>
      <c r="AD116" s="62"/>
      <c r="AE116" s="57">
        <f>AC116</f>
        <v>60</v>
      </c>
      <c r="AF116" s="4"/>
      <c r="AG116" s="57"/>
      <c r="AH116" s="4"/>
      <c r="AI116" s="57"/>
      <c r="AJ116" s="4"/>
      <c r="AK116" s="57"/>
      <c r="AL116" s="4"/>
      <c r="AM116" s="57"/>
      <c r="AN116" s="62"/>
      <c r="AO116" s="4"/>
      <c r="AP116" s="43"/>
    </row>
    <row r="117" spans="1:43" x14ac:dyDescent="0.3">
      <c r="A117" s="16"/>
      <c r="B117" s="14"/>
      <c r="C117" s="89"/>
      <c r="D117" s="89">
        <f t="shared" si="19"/>
        <v>0</v>
      </c>
      <c r="E117" s="89"/>
      <c r="F117" s="89"/>
      <c r="G117" s="2"/>
      <c r="H117" s="57"/>
      <c r="I117" s="4"/>
      <c r="J117" s="57"/>
      <c r="K117" s="4"/>
      <c r="L117" s="57"/>
      <c r="M117" s="4"/>
      <c r="N117" s="57"/>
      <c r="O117" s="4"/>
      <c r="P117" s="57"/>
      <c r="Q117" s="4"/>
      <c r="R117" s="4"/>
      <c r="S117" s="4"/>
      <c r="T117" s="22"/>
      <c r="U117" s="117">
        <v>7</v>
      </c>
      <c r="V117" s="48" t="s">
        <v>27</v>
      </c>
      <c r="W117" s="3"/>
      <c r="X117" s="2"/>
      <c r="Y117" s="2"/>
      <c r="Z117" s="89">
        <v>90</v>
      </c>
      <c r="AA117" s="89">
        <f>Z117*0.75</f>
        <v>67.5</v>
      </c>
      <c r="AB117" s="89"/>
      <c r="AC117" s="89">
        <f t="shared" si="29"/>
        <v>135</v>
      </c>
      <c r="AD117" s="2"/>
      <c r="AE117" s="57"/>
      <c r="AF117" s="2"/>
      <c r="AG117" s="57">
        <f>AC117</f>
        <v>135</v>
      </c>
      <c r="AH117" s="4"/>
      <c r="AI117" s="57"/>
      <c r="AJ117" s="4"/>
      <c r="AK117" s="57"/>
      <c r="AL117" s="4"/>
      <c r="AM117" s="57"/>
      <c r="AN117" s="62"/>
      <c r="AO117" s="62"/>
      <c r="AP117" s="43"/>
    </row>
    <row r="118" spans="1:43" x14ac:dyDescent="0.3">
      <c r="A118" s="16"/>
      <c r="B118" s="14"/>
      <c r="C118" s="89"/>
      <c r="D118" s="89">
        <f t="shared" si="19"/>
        <v>0</v>
      </c>
      <c r="E118" s="89"/>
      <c r="F118" s="89"/>
      <c r="G118" s="2"/>
      <c r="H118" s="57"/>
      <c r="I118" s="4"/>
      <c r="J118" s="57"/>
      <c r="K118" s="4"/>
      <c r="L118" s="57"/>
      <c r="M118" s="4"/>
      <c r="N118" s="57"/>
      <c r="O118" s="4"/>
      <c r="P118" s="57"/>
      <c r="Q118" s="4"/>
      <c r="R118" s="4"/>
      <c r="S118" s="23"/>
      <c r="T118" s="49"/>
      <c r="U118" s="117">
        <v>8</v>
      </c>
      <c r="V118" s="82" t="s">
        <v>17</v>
      </c>
      <c r="W118" s="2"/>
      <c r="X118" s="2"/>
      <c r="Y118" s="2"/>
      <c r="Z118" s="89" t="s">
        <v>52</v>
      </c>
      <c r="AA118" s="89"/>
      <c r="AB118" s="89"/>
      <c r="AC118" s="89"/>
      <c r="AD118" s="2"/>
      <c r="AE118" s="57"/>
      <c r="AF118" s="2"/>
      <c r="AG118" s="57"/>
      <c r="AH118" s="4"/>
      <c r="AI118" s="57"/>
      <c r="AJ118" s="4"/>
      <c r="AK118" s="57"/>
      <c r="AL118" s="4"/>
      <c r="AM118" s="57"/>
      <c r="AN118" s="62"/>
      <c r="AO118" s="4"/>
      <c r="AP118" s="43"/>
    </row>
    <row r="119" spans="1:43" x14ac:dyDescent="0.3">
      <c r="A119" s="16"/>
      <c r="B119" s="14"/>
      <c r="C119" s="89"/>
      <c r="D119" s="89">
        <f t="shared" si="19"/>
        <v>0</v>
      </c>
      <c r="E119" s="89"/>
      <c r="F119" s="89"/>
      <c r="G119" s="2"/>
      <c r="H119" s="57"/>
      <c r="I119" s="4"/>
      <c r="J119" s="57"/>
      <c r="K119" s="4"/>
      <c r="L119" s="57"/>
      <c r="M119" s="4"/>
      <c r="N119" s="57"/>
      <c r="O119" s="4"/>
      <c r="P119" s="57"/>
      <c r="Q119" s="4"/>
      <c r="R119" s="4"/>
      <c r="S119" s="23"/>
      <c r="T119" s="49"/>
      <c r="U119" s="15">
        <v>8</v>
      </c>
      <c r="V119" s="82" t="s">
        <v>97</v>
      </c>
      <c r="W119" s="2"/>
      <c r="X119" s="70"/>
      <c r="Y119" s="70"/>
      <c r="Z119" s="89" t="s">
        <v>53</v>
      </c>
      <c r="AA119" s="89"/>
      <c r="AB119" s="89"/>
      <c r="AC119" s="89"/>
      <c r="AD119" s="2"/>
      <c r="AE119" s="57"/>
      <c r="AF119" s="2"/>
      <c r="AG119" s="57"/>
      <c r="AH119" s="2"/>
      <c r="AI119" s="57"/>
      <c r="AJ119" s="2"/>
      <c r="AK119" s="57"/>
      <c r="AL119" s="12"/>
      <c r="AM119" s="123"/>
      <c r="AN119" s="62"/>
      <c r="AO119" s="4"/>
      <c r="AP119" s="43"/>
    </row>
    <row r="120" spans="1:43" hidden="1" x14ac:dyDescent="0.3">
      <c r="A120" s="16">
        <v>9</v>
      </c>
      <c r="B120" s="3"/>
      <c r="C120" s="89"/>
      <c r="D120" s="89">
        <f t="shared" si="19"/>
        <v>0</v>
      </c>
      <c r="E120" s="89"/>
      <c r="F120" s="89"/>
      <c r="G120" s="2"/>
      <c r="H120" s="57"/>
      <c r="I120" s="4"/>
      <c r="J120" s="57"/>
      <c r="K120" s="4"/>
      <c r="L120" s="57"/>
      <c r="M120" s="4"/>
      <c r="N120" s="57"/>
      <c r="O120" s="4"/>
      <c r="P120" s="57"/>
      <c r="Q120" s="4"/>
      <c r="R120" s="4"/>
      <c r="S120" s="23"/>
      <c r="T120" s="22"/>
      <c r="U120" s="15"/>
      <c r="V120" s="2"/>
      <c r="W120" s="2"/>
      <c r="X120" s="2"/>
      <c r="Y120" s="2"/>
      <c r="Z120" s="2"/>
      <c r="AA120" s="2"/>
      <c r="AB120" s="2"/>
      <c r="AC120" s="2"/>
      <c r="AD120" s="2"/>
      <c r="AE120" s="57"/>
      <c r="AF120" s="4"/>
      <c r="AG120" s="57"/>
      <c r="AH120" s="4"/>
      <c r="AI120" s="57"/>
      <c r="AJ120" s="4"/>
      <c r="AK120" s="57"/>
      <c r="AL120" s="73"/>
      <c r="AM120" s="123"/>
      <c r="AN120" s="62"/>
      <c r="AO120" s="4"/>
      <c r="AP120" s="43"/>
    </row>
    <row r="121" spans="1:43" ht="12.75" hidden="1" customHeight="1" thickBot="1" x14ac:dyDescent="0.35">
      <c r="A121" s="52"/>
      <c r="B121" s="67"/>
      <c r="C121" s="89"/>
      <c r="D121" s="89">
        <f t="shared" si="19"/>
        <v>0</v>
      </c>
      <c r="E121" s="89"/>
      <c r="F121" s="91"/>
      <c r="G121" s="2"/>
      <c r="H121" s="57"/>
      <c r="I121" s="2"/>
      <c r="J121" s="57"/>
      <c r="K121" s="2"/>
      <c r="L121" s="57"/>
      <c r="M121" s="2"/>
      <c r="N121" s="57"/>
      <c r="O121" s="2"/>
      <c r="P121" s="57"/>
      <c r="Q121" s="2"/>
      <c r="R121" s="2"/>
      <c r="S121" s="33"/>
      <c r="T121" s="53"/>
      <c r="U121" s="43"/>
      <c r="V121" s="64"/>
      <c r="W121" s="7"/>
      <c r="X121" s="14"/>
      <c r="Y121" s="14"/>
      <c r="Z121" s="4"/>
      <c r="AA121" s="4"/>
      <c r="AB121" s="4"/>
      <c r="AC121" s="2"/>
      <c r="AD121" s="7"/>
      <c r="AE121" s="109"/>
      <c r="AF121" s="7"/>
      <c r="AG121" s="109"/>
      <c r="AH121" s="7"/>
      <c r="AI121" s="109"/>
      <c r="AJ121" s="7"/>
      <c r="AK121" s="109"/>
      <c r="AL121" s="71"/>
      <c r="AM121" s="122"/>
      <c r="AN121" s="62"/>
      <c r="AO121" s="4"/>
      <c r="AP121" s="43"/>
    </row>
    <row r="122" spans="1:43" ht="20.399999999999999" x14ac:dyDescent="0.3">
      <c r="A122" s="66"/>
      <c r="B122" s="17" t="s">
        <v>122</v>
      </c>
      <c r="C122" s="91" t="s">
        <v>13</v>
      </c>
      <c r="D122" s="91" t="s">
        <v>129</v>
      </c>
      <c r="E122" s="91"/>
      <c r="F122" s="92" t="s">
        <v>23</v>
      </c>
      <c r="G122" s="25" t="s">
        <v>11</v>
      </c>
      <c r="H122" s="109" t="s">
        <v>6</v>
      </c>
      <c r="I122" s="25" t="s">
        <v>5</v>
      </c>
      <c r="J122" s="109" t="s">
        <v>10</v>
      </c>
      <c r="K122" s="25" t="s">
        <v>4</v>
      </c>
      <c r="L122" s="109" t="s">
        <v>7</v>
      </c>
      <c r="M122" s="25" t="s">
        <v>9</v>
      </c>
      <c r="N122" s="109" t="s">
        <v>8</v>
      </c>
      <c r="O122" s="25" t="s">
        <v>3</v>
      </c>
      <c r="P122" s="112" t="s">
        <v>21</v>
      </c>
      <c r="Q122" s="37" t="s">
        <v>108</v>
      </c>
      <c r="R122" s="37" t="s">
        <v>108</v>
      </c>
      <c r="S122" s="37" t="s">
        <v>108</v>
      </c>
      <c r="T122" s="22"/>
      <c r="U122" s="66"/>
      <c r="V122" s="17" t="s">
        <v>122</v>
      </c>
      <c r="W122" s="17">
        <v>3</v>
      </c>
      <c r="X122" s="17"/>
      <c r="Y122" s="17"/>
      <c r="Z122" s="91" t="s">
        <v>13</v>
      </c>
      <c r="AA122" s="91" t="s">
        <v>129</v>
      </c>
      <c r="AB122" s="91"/>
      <c r="AC122" s="92" t="s">
        <v>23</v>
      </c>
      <c r="AD122" s="25" t="s">
        <v>11</v>
      </c>
      <c r="AE122" s="109" t="s">
        <v>6</v>
      </c>
      <c r="AF122" s="25" t="s">
        <v>5</v>
      </c>
      <c r="AG122" s="109" t="s">
        <v>10</v>
      </c>
      <c r="AH122" s="25" t="s">
        <v>4</v>
      </c>
      <c r="AI122" s="109" t="s">
        <v>7</v>
      </c>
      <c r="AJ122" s="25" t="s">
        <v>9</v>
      </c>
      <c r="AK122" s="109" t="s">
        <v>8</v>
      </c>
      <c r="AL122" s="72" t="s">
        <v>3</v>
      </c>
      <c r="AM122" s="122" t="s">
        <v>171</v>
      </c>
      <c r="AN122" s="124" t="s">
        <v>21</v>
      </c>
      <c r="AO122" s="37" t="s">
        <v>108</v>
      </c>
      <c r="AP122" s="37" t="s">
        <v>108</v>
      </c>
    </row>
    <row r="123" spans="1:43" x14ac:dyDescent="0.3">
      <c r="A123" s="51">
        <v>1</v>
      </c>
      <c r="B123" s="83" t="s">
        <v>49</v>
      </c>
      <c r="C123" s="89" t="s">
        <v>104</v>
      </c>
      <c r="D123" s="89" t="str">
        <f t="shared" si="19"/>
        <v>90t</v>
      </c>
      <c r="E123" s="89"/>
      <c r="F123" s="89"/>
      <c r="G123" s="4"/>
      <c r="H123" s="57"/>
      <c r="I123" s="4"/>
      <c r="J123" s="57"/>
      <c r="K123" s="4"/>
      <c r="L123" s="57"/>
      <c r="M123" s="4"/>
      <c r="N123" s="57"/>
      <c r="O123" s="4"/>
      <c r="P123" s="57"/>
      <c r="Q123" s="4"/>
      <c r="R123" s="4"/>
      <c r="S123" s="23"/>
      <c r="T123" s="22"/>
      <c r="U123" s="15">
        <v>1</v>
      </c>
      <c r="V123" s="81" t="s">
        <v>69</v>
      </c>
      <c r="W123" s="60"/>
      <c r="X123" s="134"/>
      <c r="Y123" s="135"/>
      <c r="Z123" s="89"/>
      <c r="AA123" s="89"/>
      <c r="AB123" s="89"/>
      <c r="AC123" s="89"/>
      <c r="AD123" s="2"/>
      <c r="AE123" s="113"/>
      <c r="AF123" s="4"/>
      <c r="AG123" s="57"/>
      <c r="AH123" s="4"/>
      <c r="AI123" s="57"/>
      <c r="AJ123" s="4"/>
      <c r="AK123" s="57"/>
      <c r="AL123" s="73"/>
      <c r="AM123" s="123"/>
      <c r="AN123" s="62"/>
      <c r="AO123" s="4"/>
      <c r="AP123" s="43"/>
    </row>
    <row r="124" spans="1:43" ht="15" customHeight="1" x14ac:dyDescent="0.3">
      <c r="A124" s="51">
        <v>2</v>
      </c>
      <c r="B124" s="14" t="s">
        <v>92</v>
      </c>
      <c r="C124" s="93">
        <v>45</v>
      </c>
      <c r="D124" s="89">
        <f t="shared" si="19"/>
        <v>45</v>
      </c>
      <c r="E124" s="89"/>
      <c r="F124" s="89">
        <v>45</v>
      </c>
      <c r="G124" s="4"/>
      <c r="H124" s="57"/>
      <c r="I124" s="4"/>
      <c r="J124" s="57">
        <f>D124</f>
        <v>45</v>
      </c>
      <c r="K124" s="4"/>
      <c r="L124" s="57"/>
      <c r="M124" s="4"/>
      <c r="N124" s="57"/>
      <c r="O124" s="4"/>
      <c r="P124" s="57"/>
      <c r="Q124" s="4"/>
      <c r="R124" s="4"/>
      <c r="S124" s="4"/>
      <c r="T124" s="22"/>
      <c r="U124" s="15">
        <v>2</v>
      </c>
      <c r="V124" s="3" t="s">
        <v>135</v>
      </c>
      <c r="W124" s="3"/>
      <c r="X124" s="2"/>
      <c r="Y124" s="2"/>
      <c r="Z124" s="89">
        <v>90</v>
      </c>
      <c r="AA124" s="89">
        <f>Z124*0.75</f>
        <v>67.5</v>
      </c>
      <c r="AB124" s="89"/>
      <c r="AC124" s="89">
        <f>AA124</f>
        <v>67.5</v>
      </c>
      <c r="AD124" s="2"/>
      <c r="AE124" s="57"/>
      <c r="AF124" s="4"/>
      <c r="AG124" s="57"/>
      <c r="AH124" s="4"/>
      <c r="AI124" s="57"/>
      <c r="AJ124" s="4"/>
      <c r="AK124" s="57"/>
      <c r="AL124" s="73"/>
      <c r="AM124" s="123"/>
      <c r="AN124" s="62"/>
      <c r="AO124" s="118">
        <f>AA124</f>
        <v>67.5</v>
      </c>
      <c r="AP124" s="43" t="s">
        <v>142</v>
      </c>
    </row>
    <row r="125" spans="1:43" x14ac:dyDescent="0.3">
      <c r="A125" s="51">
        <v>3</v>
      </c>
      <c r="B125" s="14" t="s">
        <v>123</v>
      </c>
      <c r="C125" s="89">
        <v>30</v>
      </c>
      <c r="D125" s="89">
        <f t="shared" ref="D125:D126" si="30">C125</f>
        <v>30</v>
      </c>
      <c r="E125" s="89"/>
      <c r="F125" s="91">
        <v>30</v>
      </c>
      <c r="G125" s="2"/>
      <c r="H125" s="57"/>
      <c r="I125" s="4"/>
      <c r="J125" s="57"/>
      <c r="K125" s="4"/>
      <c r="L125" s="57">
        <f>D125</f>
        <v>30</v>
      </c>
      <c r="M125" s="4"/>
      <c r="N125" s="57"/>
      <c r="O125" s="4"/>
      <c r="P125" s="57"/>
      <c r="Q125" s="4"/>
      <c r="R125" s="4"/>
      <c r="S125" s="4"/>
      <c r="T125" s="22"/>
      <c r="U125" s="15">
        <v>3</v>
      </c>
      <c r="V125" s="82" t="s">
        <v>139</v>
      </c>
      <c r="W125" s="7"/>
      <c r="X125" s="7"/>
      <c r="Y125" s="7"/>
      <c r="Z125" s="89">
        <v>30</v>
      </c>
      <c r="AA125" s="89"/>
      <c r="AB125" s="89"/>
      <c r="AC125" s="89"/>
      <c r="AD125" s="2"/>
      <c r="AE125" s="57"/>
      <c r="AF125" s="4"/>
      <c r="AG125" s="57"/>
      <c r="AH125" s="4"/>
      <c r="AI125" s="57"/>
      <c r="AJ125" s="4"/>
      <c r="AK125" s="57"/>
      <c r="AL125" s="4"/>
      <c r="AM125" s="57"/>
      <c r="AN125" s="62"/>
      <c r="AO125" s="4"/>
      <c r="AP125" s="43"/>
    </row>
    <row r="126" spans="1:43" x14ac:dyDescent="0.3">
      <c r="A126" s="51">
        <v>4</v>
      </c>
      <c r="B126" s="14" t="s">
        <v>76</v>
      </c>
      <c r="C126" s="89">
        <v>45</v>
      </c>
      <c r="D126" s="89">
        <f t="shared" si="30"/>
        <v>45</v>
      </c>
      <c r="E126" s="89"/>
      <c r="F126" s="89">
        <f>D126</f>
        <v>45</v>
      </c>
      <c r="G126" s="2"/>
      <c r="H126" s="57"/>
      <c r="I126" s="4"/>
      <c r="J126" s="57">
        <f>D126</f>
        <v>45</v>
      </c>
      <c r="K126" s="4"/>
      <c r="L126" s="57"/>
      <c r="M126" s="4"/>
      <c r="N126" s="57"/>
      <c r="O126" s="4"/>
      <c r="P126" s="57"/>
      <c r="Q126" s="4"/>
      <c r="R126" s="4"/>
      <c r="S126" s="4"/>
      <c r="T126" s="22"/>
      <c r="U126" s="15">
        <v>4</v>
      </c>
      <c r="V126" s="48" t="s">
        <v>77</v>
      </c>
      <c r="W126" s="4"/>
      <c r="X126" s="4"/>
      <c r="Y126" s="4"/>
      <c r="Z126" s="89">
        <v>30</v>
      </c>
      <c r="AA126" s="89">
        <f>Z126</f>
        <v>30</v>
      </c>
      <c r="AB126" s="89"/>
      <c r="AC126" s="89">
        <f>AA126</f>
        <v>30</v>
      </c>
      <c r="AD126" s="2"/>
      <c r="AE126" s="57"/>
      <c r="AF126" s="4"/>
      <c r="AG126" s="57"/>
      <c r="AH126" s="4"/>
      <c r="AI126" s="57"/>
      <c r="AJ126" s="4"/>
      <c r="AK126" s="57">
        <f>AA126</f>
        <v>30</v>
      </c>
      <c r="AL126" s="4"/>
      <c r="AM126" s="57"/>
      <c r="AN126" s="62"/>
      <c r="AO126" s="4"/>
      <c r="AP126" s="43"/>
    </row>
    <row r="127" spans="1:43" x14ac:dyDescent="0.3">
      <c r="A127" s="51">
        <v>5</v>
      </c>
      <c r="B127" s="14" t="s">
        <v>136</v>
      </c>
      <c r="C127" s="89"/>
      <c r="D127" s="89"/>
      <c r="E127" s="89"/>
      <c r="F127" s="89"/>
      <c r="G127" s="2"/>
      <c r="H127" s="57"/>
      <c r="I127" s="4"/>
      <c r="J127" s="57"/>
      <c r="K127" s="4"/>
      <c r="L127" s="57"/>
      <c r="M127" s="4"/>
      <c r="N127" s="57"/>
      <c r="O127" s="4"/>
      <c r="P127" s="57"/>
      <c r="Q127" s="4"/>
      <c r="R127" s="4"/>
      <c r="S127" s="4"/>
      <c r="T127" s="22"/>
      <c r="U127" s="15">
        <v>5</v>
      </c>
      <c r="V127" s="48" t="s">
        <v>140</v>
      </c>
      <c r="W127" s="3"/>
      <c r="X127" s="2"/>
      <c r="Y127" s="2"/>
      <c r="Z127" s="89">
        <v>30</v>
      </c>
      <c r="AA127" s="89">
        <f>Z127</f>
        <v>30</v>
      </c>
      <c r="AB127" s="89"/>
      <c r="AC127" s="89">
        <f>AA127</f>
        <v>30</v>
      </c>
      <c r="AD127" s="2">
        <f>AA127</f>
        <v>30</v>
      </c>
      <c r="AE127" s="57"/>
      <c r="AF127" s="2"/>
      <c r="AG127" s="57"/>
      <c r="AH127" s="4"/>
      <c r="AI127" s="57"/>
      <c r="AJ127" s="4"/>
      <c r="AK127" s="57"/>
      <c r="AL127" s="4"/>
      <c r="AM127" s="57"/>
      <c r="AN127" s="62"/>
      <c r="AO127" s="62"/>
      <c r="AP127" s="43"/>
    </row>
    <row r="128" spans="1:43" x14ac:dyDescent="0.3">
      <c r="A128" s="51">
        <v>6</v>
      </c>
      <c r="B128" s="14" t="s">
        <v>137</v>
      </c>
      <c r="C128" s="89"/>
      <c r="D128" s="89"/>
      <c r="E128" s="89"/>
      <c r="F128" s="89"/>
      <c r="G128" s="2"/>
      <c r="H128" s="57"/>
      <c r="I128" s="4"/>
      <c r="J128" s="57"/>
      <c r="K128" s="4"/>
      <c r="L128" s="57"/>
      <c r="M128" s="4"/>
      <c r="N128" s="57"/>
      <c r="O128" s="4"/>
      <c r="P128" s="57"/>
      <c r="Q128" s="4"/>
      <c r="R128" s="4"/>
      <c r="S128" s="23"/>
      <c r="T128" s="49"/>
      <c r="U128" s="16">
        <v>6</v>
      </c>
      <c r="V128" s="3" t="s">
        <v>141</v>
      </c>
      <c r="W128" s="2"/>
      <c r="X128" s="2"/>
      <c r="Y128" s="2"/>
      <c r="Z128" s="89">
        <v>30</v>
      </c>
      <c r="AA128" s="89">
        <v>30</v>
      </c>
      <c r="AB128" s="89"/>
      <c r="AC128" s="89">
        <f>AA128</f>
        <v>30</v>
      </c>
      <c r="AD128" s="2">
        <f>AA128</f>
        <v>30</v>
      </c>
      <c r="AE128" s="57"/>
      <c r="AF128" s="2"/>
      <c r="AG128" s="57"/>
      <c r="AH128" s="4"/>
      <c r="AI128" s="57"/>
      <c r="AJ128" s="4"/>
      <c r="AK128" s="57"/>
      <c r="AL128" s="4"/>
      <c r="AM128" s="57"/>
      <c r="AN128" s="62"/>
      <c r="AO128" s="4"/>
      <c r="AP128" s="43"/>
    </row>
    <row r="129" spans="1:42" x14ac:dyDescent="0.3">
      <c r="A129" s="51">
        <v>7</v>
      </c>
      <c r="B129" s="14" t="s">
        <v>138</v>
      </c>
      <c r="C129" s="89"/>
      <c r="D129" s="89"/>
      <c r="E129" s="89"/>
      <c r="F129" s="89"/>
      <c r="G129" s="2"/>
      <c r="H129" s="57"/>
      <c r="I129" s="4"/>
      <c r="J129" s="57"/>
      <c r="K129" s="4"/>
      <c r="L129" s="57"/>
      <c r="M129" s="4"/>
      <c r="N129" s="57"/>
      <c r="O129" s="4"/>
      <c r="P129" s="57"/>
      <c r="Q129" s="4"/>
      <c r="R129" s="4"/>
      <c r="S129" s="23"/>
      <c r="T129" s="49"/>
      <c r="U129" s="15">
        <v>7</v>
      </c>
      <c r="V129" s="3" t="s">
        <v>107</v>
      </c>
      <c r="W129" s="2"/>
      <c r="X129" s="2"/>
      <c r="Y129" s="2"/>
      <c r="Z129" s="89">
        <v>30</v>
      </c>
      <c r="AA129" s="89">
        <f>Z129</f>
        <v>30</v>
      </c>
      <c r="AB129" s="89"/>
      <c r="AC129" s="89">
        <f>AA129</f>
        <v>30</v>
      </c>
      <c r="AD129" s="2"/>
      <c r="AE129" s="57"/>
      <c r="AF129" s="2"/>
      <c r="AG129" s="57"/>
      <c r="AH129" s="4"/>
      <c r="AI129" s="57"/>
      <c r="AJ129" s="4"/>
      <c r="AK129" s="57"/>
      <c r="AL129" s="73"/>
      <c r="AM129" s="123">
        <f>AA129</f>
        <v>30</v>
      </c>
      <c r="AN129" s="62"/>
      <c r="AO129" s="4"/>
      <c r="AP129" s="43"/>
    </row>
    <row r="130" spans="1:42" x14ac:dyDescent="0.3">
      <c r="A130" s="51">
        <v>8</v>
      </c>
      <c r="C130" s="89"/>
      <c r="D130" s="89"/>
      <c r="E130" s="89"/>
      <c r="F130" s="89"/>
      <c r="G130" s="2"/>
      <c r="H130" s="57"/>
      <c r="I130" s="4"/>
      <c r="J130" s="57"/>
      <c r="K130" s="4"/>
      <c r="L130" s="57"/>
      <c r="M130" s="4"/>
      <c r="N130" s="57"/>
      <c r="O130" s="4"/>
      <c r="P130" s="57"/>
      <c r="Q130" s="4"/>
      <c r="R130" s="4"/>
      <c r="S130" s="23"/>
      <c r="T130" s="49"/>
      <c r="U130" s="15">
        <v>8</v>
      </c>
      <c r="V130" s="3" t="s">
        <v>64</v>
      </c>
      <c r="W130" s="2"/>
      <c r="X130" s="70"/>
      <c r="Y130" s="70"/>
      <c r="Z130" s="89">
        <v>30</v>
      </c>
      <c r="AA130" s="89">
        <f>Z130</f>
        <v>30</v>
      </c>
      <c r="AB130" s="89"/>
      <c r="AC130" s="89">
        <f>AA130</f>
        <v>30</v>
      </c>
      <c r="AD130" s="2"/>
      <c r="AE130" s="57"/>
      <c r="AF130" s="2"/>
      <c r="AG130" s="57"/>
      <c r="AH130" s="2"/>
      <c r="AI130" s="57"/>
      <c r="AJ130" s="2"/>
      <c r="AK130" s="57">
        <f>AA130</f>
        <v>30</v>
      </c>
      <c r="AL130" s="12"/>
      <c r="AM130" s="123"/>
      <c r="AN130" s="62"/>
      <c r="AO130" s="4"/>
      <c r="AP130" s="43"/>
    </row>
    <row r="131" spans="1:42" hidden="1" x14ac:dyDescent="0.3">
      <c r="A131" s="16">
        <v>9</v>
      </c>
      <c r="B131" s="3"/>
      <c r="C131" s="89"/>
      <c r="D131" s="89"/>
      <c r="E131" s="89"/>
      <c r="F131" s="89"/>
      <c r="G131" s="2"/>
      <c r="H131" s="57"/>
      <c r="I131" s="4"/>
      <c r="J131" s="57"/>
      <c r="K131" s="4"/>
      <c r="L131" s="57"/>
      <c r="M131" s="4"/>
      <c r="N131" s="57"/>
      <c r="O131" s="4"/>
      <c r="P131" s="57"/>
      <c r="Q131" s="4"/>
      <c r="R131" s="4"/>
      <c r="S131" s="23"/>
      <c r="T131" s="22"/>
      <c r="U131" s="15"/>
      <c r="V131" s="2"/>
      <c r="W131" s="2"/>
      <c r="X131" s="2"/>
      <c r="Y131" s="2"/>
      <c r="Z131" s="2"/>
      <c r="AA131" s="2"/>
      <c r="AB131" s="2"/>
      <c r="AC131" s="2"/>
      <c r="AD131" s="2"/>
      <c r="AE131" s="57"/>
      <c r="AF131" s="4"/>
      <c r="AG131" s="57"/>
      <c r="AH131" s="4"/>
      <c r="AI131" s="57"/>
      <c r="AJ131" s="4"/>
      <c r="AK131" s="57"/>
      <c r="AL131" s="73"/>
      <c r="AM131" s="123"/>
      <c r="AN131" s="62"/>
      <c r="AO131" s="4"/>
      <c r="AP131" s="43"/>
    </row>
    <row r="132" spans="1:42" ht="12.75" hidden="1" customHeight="1" thickBot="1" x14ac:dyDescent="0.35">
      <c r="A132" s="52"/>
      <c r="B132" s="67"/>
      <c r="C132" s="89"/>
      <c r="D132" s="89"/>
      <c r="E132" s="89"/>
      <c r="F132" s="91"/>
      <c r="G132" s="2"/>
      <c r="H132" s="57"/>
      <c r="I132" s="2"/>
      <c r="J132" s="57"/>
      <c r="K132" s="2"/>
      <c r="L132" s="57"/>
      <c r="M132" s="2"/>
      <c r="N132" s="57"/>
      <c r="O132" s="2"/>
      <c r="P132" s="57"/>
      <c r="Q132" s="2"/>
      <c r="R132" s="2"/>
      <c r="S132" s="33"/>
      <c r="T132" s="53"/>
      <c r="U132" s="100"/>
      <c r="V132" s="101"/>
      <c r="W132" s="102"/>
      <c r="X132" s="103"/>
      <c r="Y132" s="103"/>
      <c r="Z132" s="104"/>
      <c r="AA132" s="104"/>
      <c r="AB132" s="104"/>
      <c r="AC132" s="2"/>
      <c r="AD132" s="7"/>
      <c r="AE132" s="109"/>
      <c r="AF132" s="7"/>
      <c r="AG132" s="109"/>
      <c r="AH132" s="7"/>
      <c r="AI132" s="109"/>
      <c r="AJ132" s="7"/>
      <c r="AK132" s="109"/>
      <c r="AL132" s="71"/>
      <c r="AM132" s="122"/>
      <c r="AN132" s="62"/>
      <c r="AO132" s="4"/>
      <c r="AP132" s="43"/>
    </row>
    <row r="133" spans="1:42" ht="15" customHeight="1" x14ac:dyDescent="0.3">
      <c r="A133" s="128" t="s">
        <v>112</v>
      </c>
      <c r="B133" s="129"/>
      <c r="C133" s="130"/>
      <c r="D133" s="114"/>
      <c r="E133" s="119"/>
      <c r="F133" s="91">
        <f t="shared" ref="F133:S133" si="31" xml:space="preserve"> SUM(F3:F132)</f>
        <v>3897.5</v>
      </c>
      <c r="G133" s="91">
        <f t="shared" si="31"/>
        <v>270</v>
      </c>
      <c r="H133" s="109">
        <f t="shared" si="31"/>
        <v>367.5</v>
      </c>
      <c r="I133" s="91">
        <f t="shared" si="31"/>
        <v>472.5</v>
      </c>
      <c r="J133" s="109">
        <f t="shared" si="31"/>
        <v>495</v>
      </c>
      <c r="K133" s="91">
        <f t="shared" si="31"/>
        <v>330</v>
      </c>
      <c r="L133" s="109">
        <f t="shared" si="31"/>
        <v>457.5</v>
      </c>
      <c r="M133" s="91">
        <f t="shared" si="31"/>
        <v>427.5</v>
      </c>
      <c r="N133" s="109">
        <f t="shared" si="31"/>
        <v>305</v>
      </c>
      <c r="O133" s="91">
        <f t="shared" si="31"/>
        <v>375</v>
      </c>
      <c r="P133" s="109">
        <f t="shared" si="31"/>
        <v>30</v>
      </c>
      <c r="Q133" s="91">
        <f t="shared" si="31"/>
        <v>337.5</v>
      </c>
      <c r="R133" s="91">
        <f t="shared" si="31"/>
        <v>0</v>
      </c>
      <c r="S133" s="91">
        <f t="shared" si="31"/>
        <v>0</v>
      </c>
      <c r="T133" s="78"/>
      <c r="U133" s="131" t="s">
        <v>115</v>
      </c>
      <c r="V133" s="132"/>
      <c r="W133" s="132"/>
      <c r="X133" s="132"/>
      <c r="Y133" s="132"/>
      <c r="Z133" s="133"/>
      <c r="AA133" s="115"/>
      <c r="AB133" s="120"/>
      <c r="AC133" s="91">
        <f t="shared" ref="AC133:AP133" si="32" xml:space="preserve"> SUM(AC3:AC132)</f>
        <v>5847.5</v>
      </c>
      <c r="AD133" s="91">
        <f t="shared" si="32"/>
        <v>470</v>
      </c>
      <c r="AE133" s="109">
        <f t="shared" si="32"/>
        <v>517.5</v>
      </c>
      <c r="AF133" s="91">
        <f t="shared" si="32"/>
        <v>397.5</v>
      </c>
      <c r="AG133" s="109">
        <f t="shared" si="32"/>
        <v>390</v>
      </c>
      <c r="AH133" s="91">
        <f t="shared" si="32"/>
        <v>285</v>
      </c>
      <c r="AI133" s="109">
        <f t="shared" si="32"/>
        <v>420</v>
      </c>
      <c r="AJ133" s="91">
        <f t="shared" si="32"/>
        <v>337.5</v>
      </c>
      <c r="AK133" s="109">
        <f t="shared" si="32"/>
        <v>360</v>
      </c>
      <c r="AL133" s="91">
        <f t="shared" si="32"/>
        <v>435</v>
      </c>
      <c r="AM133" s="109">
        <f t="shared" si="32"/>
        <v>225</v>
      </c>
      <c r="AN133" s="125">
        <f t="shared" si="32"/>
        <v>150</v>
      </c>
      <c r="AO133" s="91">
        <f t="shared" si="32"/>
        <v>510</v>
      </c>
      <c r="AP133" s="91">
        <f t="shared" si="32"/>
        <v>0</v>
      </c>
    </row>
    <row r="134" spans="1:42" x14ac:dyDescent="0.3">
      <c r="B134" s="54"/>
      <c r="C134" s="50"/>
      <c r="D134" s="50"/>
      <c r="E134" s="50"/>
      <c r="F134" s="50"/>
      <c r="G134" s="25" t="s">
        <v>11</v>
      </c>
      <c r="H134" s="109" t="s">
        <v>6</v>
      </c>
      <c r="I134" s="25" t="s">
        <v>5</v>
      </c>
      <c r="J134" s="109" t="s">
        <v>10</v>
      </c>
      <c r="K134" s="25" t="s">
        <v>4</v>
      </c>
      <c r="L134" s="109" t="s">
        <v>7</v>
      </c>
      <c r="M134" s="25" t="s">
        <v>9</v>
      </c>
      <c r="N134" s="109" t="s">
        <v>8</v>
      </c>
      <c r="O134" s="25" t="s">
        <v>3</v>
      </c>
      <c r="P134" s="112" t="s">
        <v>21</v>
      </c>
      <c r="Q134" s="37" t="s">
        <v>108</v>
      </c>
      <c r="R134" s="37" t="s">
        <v>108</v>
      </c>
      <c r="S134" s="37" t="s">
        <v>108</v>
      </c>
      <c r="T134" s="78"/>
      <c r="U134" s="54"/>
      <c r="V134" s="50"/>
      <c r="W134" s="50"/>
      <c r="Z134" s="50"/>
      <c r="AA134" s="50"/>
      <c r="AB134" s="50"/>
      <c r="AC134" s="50"/>
      <c r="AD134" s="25" t="s">
        <v>11</v>
      </c>
      <c r="AE134" s="109" t="s">
        <v>6</v>
      </c>
      <c r="AF134" s="25" t="s">
        <v>5</v>
      </c>
      <c r="AG134" s="109" t="s">
        <v>10</v>
      </c>
      <c r="AH134" s="25" t="s">
        <v>4</v>
      </c>
      <c r="AI134" s="109" t="s">
        <v>7</v>
      </c>
      <c r="AJ134" s="25" t="s">
        <v>9</v>
      </c>
      <c r="AK134" s="109" t="s">
        <v>8</v>
      </c>
      <c r="AL134" s="25" t="s">
        <v>3</v>
      </c>
      <c r="AM134" s="122" t="s">
        <v>171</v>
      </c>
      <c r="AN134" s="124" t="s">
        <v>21</v>
      </c>
      <c r="AO134" s="37" t="s">
        <v>108</v>
      </c>
      <c r="AP134" s="37" t="s">
        <v>108</v>
      </c>
    </row>
    <row r="135" spans="1:42" x14ac:dyDescent="0.3">
      <c r="B135" s="54"/>
      <c r="C135" s="50"/>
      <c r="D135" s="50"/>
      <c r="E135" s="50"/>
      <c r="F135" s="50"/>
      <c r="G135" s="50"/>
      <c r="I135" s="50"/>
      <c r="K135" s="54"/>
      <c r="M135" s="54"/>
      <c r="O135" s="54"/>
      <c r="Q135" s="54"/>
      <c r="R135" s="54"/>
      <c r="S135" s="54"/>
      <c r="T135" s="78"/>
      <c r="U135" s="54"/>
      <c r="V135" s="50"/>
      <c r="W135" s="50"/>
      <c r="Z135" s="50"/>
      <c r="AA135" s="50"/>
      <c r="AB135" s="50"/>
      <c r="AC135" s="50"/>
      <c r="AF135" s="50"/>
      <c r="AH135" s="50"/>
      <c r="AJ135" s="50"/>
      <c r="AL135" s="50"/>
      <c r="AO135" s="50"/>
      <c r="AP135" s="54"/>
    </row>
    <row r="136" spans="1:42" ht="21.75" customHeight="1" x14ac:dyDescent="0.3">
      <c r="B136" s="54"/>
      <c r="C136" s="54"/>
      <c r="D136" s="54"/>
      <c r="E136" s="54"/>
      <c r="F136" s="54"/>
      <c r="G136" s="54"/>
      <c r="H136" s="111"/>
      <c r="I136" s="54"/>
      <c r="J136" s="111"/>
      <c r="K136" s="54"/>
      <c r="M136" s="54"/>
      <c r="O136" s="54"/>
      <c r="Q136" s="54"/>
      <c r="R136" s="54"/>
      <c r="S136" s="54"/>
      <c r="T136" s="78"/>
      <c r="U136" s="54"/>
      <c r="V136" s="50"/>
      <c r="W136" s="50"/>
      <c r="Z136" s="50"/>
      <c r="AA136" s="50"/>
      <c r="AB136" s="50"/>
      <c r="AC136" s="50"/>
      <c r="AF136" s="50"/>
      <c r="AH136" s="50"/>
      <c r="AJ136" s="50"/>
      <c r="AL136" s="50"/>
      <c r="AO136" s="50"/>
      <c r="AP136" s="54"/>
    </row>
    <row r="137" spans="1:42" x14ac:dyDescent="0.3">
      <c r="B137" s="54"/>
      <c r="C137" s="54"/>
      <c r="D137" s="54"/>
      <c r="E137" s="54"/>
      <c r="F137" s="54"/>
      <c r="G137" s="54"/>
      <c r="H137" s="111"/>
      <c r="I137" s="54"/>
      <c r="J137" s="111"/>
      <c r="K137" s="54"/>
      <c r="M137" s="54"/>
      <c r="O137" s="54"/>
      <c r="Q137" s="54"/>
      <c r="R137" s="54"/>
      <c r="S137" s="54"/>
      <c r="T137" s="78"/>
      <c r="U137" s="54"/>
      <c r="V137" s="50"/>
      <c r="W137" s="50"/>
      <c r="Z137" s="50"/>
      <c r="AA137" s="50"/>
      <c r="AB137" s="50"/>
      <c r="AC137" s="50"/>
      <c r="AF137" s="50"/>
      <c r="AH137" s="50"/>
      <c r="AJ137" s="50"/>
      <c r="AL137" s="50"/>
      <c r="AO137" s="50"/>
      <c r="AP137" s="54"/>
    </row>
    <row r="138" spans="1:42" s="54" customFormat="1" x14ac:dyDescent="0.3">
      <c r="C138" s="50"/>
      <c r="D138" s="50"/>
      <c r="E138" s="50"/>
      <c r="F138" s="50"/>
      <c r="G138" s="50"/>
      <c r="H138" s="110"/>
      <c r="I138" s="50"/>
      <c r="J138" s="110"/>
      <c r="L138" s="111"/>
      <c r="N138" s="111"/>
      <c r="P138" s="111"/>
      <c r="T138" s="78"/>
      <c r="V138" s="50"/>
      <c r="W138" s="50"/>
      <c r="Z138" s="50"/>
      <c r="AA138" s="50"/>
      <c r="AB138" s="50"/>
      <c r="AC138" s="50"/>
      <c r="AD138" s="50"/>
      <c r="AE138" s="110"/>
      <c r="AF138" s="50"/>
      <c r="AG138" s="110"/>
      <c r="AH138" s="50"/>
      <c r="AI138" s="110"/>
      <c r="AJ138" s="50"/>
      <c r="AK138" s="110"/>
      <c r="AL138" s="50"/>
      <c r="AM138" s="110"/>
      <c r="AN138" s="126"/>
      <c r="AO138" s="50"/>
    </row>
    <row r="139" spans="1:42" s="54" customFormat="1" x14ac:dyDescent="0.3">
      <c r="C139" s="50"/>
      <c r="D139" s="50"/>
      <c r="E139" s="50"/>
      <c r="F139" s="50"/>
      <c r="G139" s="50"/>
      <c r="H139" s="110"/>
      <c r="I139" s="50"/>
      <c r="J139" s="110"/>
      <c r="L139" s="111"/>
      <c r="N139" s="111"/>
      <c r="P139" s="111"/>
      <c r="T139" s="78"/>
      <c r="V139" s="50"/>
      <c r="W139" s="50"/>
      <c r="Z139" s="50"/>
      <c r="AA139" s="50"/>
      <c r="AB139" s="50"/>
      <c r="AC139" s="50"/>
      <c r="AD139" s="50"/>
      <c r="AE139" s="110"/>
      <c r="AF139" s="50"/>
      <c r="AG139" s="110"/>
      <c r="AH139" s="50"/>
      <c r="AI139" s="110"/>
      <c r="AJ139" s="50"/>
      <c r="AK139" s="110"/>
      <c r="AL139" s="50"/>
      <c r="AM139" s="110"/>
      <c r="AN139" s="126"/>
      <c r="AO139" s="50"/>
    </row>
    <row r="140" spans="1:42" s="54" customFormat="1" x14ac:dyDescent="0.3">
      <c r="C140" s="50"/>
      <c r="D140" s="50"/>
      <c r="E140" s="50"/>
      <c r="F140" s="50"/>
      <c r="G140" s="50"/>
      <c r="H140" s="110"/>
      <c r="I140" s="50"/>
      <c r="J140" s="110"/>
      <c r="L140" s="111"/>
      <c r="N140" s="111"/>
      <c r="P140" s="111"/>
      <c r="T140" s="78"/>
      <c r="V140" s="50"/>
      <c r="W140" s="50"/>
      <c r="Z140" s="50"/>
      <c r="AA140" s="50"/>
      <c r="AB140" s="50"/>
      <c r="AC140" s="50"/>
      <c r="AD140" s="50"/>
      <c r="AE140" s="110"/>
      <c r="AF140" s="50"/>
      <c r="AG140" s="110"/>
      <c r="AH140" s="50"/>
      <c r="AI140" s="110"/>
      <c r="AJ140" s="50"/>
      <c r="AK140" s="110"/>
      <c r="AL140" s="50"/>
      <c r="AM140" s="110"/>
      <c r="AN140" s="126"/>
      <c r="AO140" s="50"/>
    </row>
    <row r="141" spans="1:42" s="54" customFormat="1" x14ac:dyDescent="0.3">
      <c r="C141" s="50"/>
      <c r="D141" s="50"/>
      <c r="E141" s="50"/>
      <c r="F141" s="50"/>
      <c r="G141" s="50"/>
      <c r="H141" s="110"/>
      <c r="I141" s="50"/>
      <c r="J141" s="110"/>
      <c r="L141" s="111"/>
      <c r="N141" s="111"/>
      <c r="P141" s="111"/>
      <c r="T141" s="78"/>
      <c r="V141" s="50"/>
      <c r="W141" s="50"/>
      <c r="Z141" s="50"/>
      <c r="AA141" s="50"/>
      <c r="AB141" s="50"/>
      <c r="AC141" s="50"/>
      <c r="AD141" s="50"/>
      <c r="AE141" s="110"/>
      <c r="AF141" s="50"/>
      <c r="AG141" s="110"/>
      <c r="AH141" s="50"/>
      <c r="AI141" s="110"/>
      <c r="AJ141" s="50"/>
      <c r="AK141" s="110"/>
      <c r="AL141" s="50"/>
      <c r="AM141" s="110"/>
      <c r="AN141" s="126"/>
      <c r="AO141" s="50"/>
    </row>
    <row r="142" spans="1:42" s="54" customFormat="1" x14ac:dyDescent="0.3">
      <c r="C142" s="50"/>
      <c r="D142" s="50"/>
      <c r="E142" s="50"/>
      <c r="F142" s="50"/>
      <c r="G142" s="50"/>
      <c r="H142" s="110"/>
      <c r="I142" s="50"/>
      <c r="J142" s="110"/>
      <c r="L142" s="111"/>
      <c r="N142" s="111"/>
      <c r="P142" s="111"/>
      <c r="T142" s="78"/>
      <c r="V142" s="50"/>
      <c r="W142" s="50"/>
      <c r="Z142" s="50"/>
      <c r="AA142" s="50"/>
      <c r="AB142" s="50"/>
      <c r="AC142" s="50"/>
      <c r="AD142" s="50"/>
      <c r="AE142" s="110"/>
      <c r="AF142" s="50"/>
      <c r="AG142" s="110"/>
      <c r="AH142" s="50"/>
      <c r="AI142" s="110"/>
      <c r="AJ142" s="50"/>
      <c r="AK142" s="110"/>
      <c r="AL142" s="50"/>
      <c r="AM142" s="110"/>
      <c r="AN142" s="126"/>
      <c r="AO142" s="50"/>
    </row>
    <row r="143" spans="1:42" s="54" customFormat="1" x14ac:dyDescent="0.3">
      <c r="C143" s="50"/>
      <c r="D143" s="50"/>
      <c r="E143" s="50"/>
      <c r="F143" s="50"/>
      <c r="G143" s="50"/>
      <c r="H143" s="110"/>
      <c r="I143" s="50"/>
      <c r="J143" s="110"/>
      <c r="L143" s="111"/>
      <c r="N143" s="111"/>
      <c r="P143" s="111"/>
      <c r="T143" s="78"/>
      <c r="V143" s="50"/>
      <c r="W143" s="50"/>
      <c r="Z143" s="50"/>
      <c r="AA143" s="50"/>
      <c r="AB143" s="50"/>
      <c r="AC143" s="50"/>
      <c r="AD143" s="50"/>
      <c r="AE143" s="110"/>
      <c r="AF143" s="50"/>
      <c r="AG143" s="110"/>
      <c r="AH143" s="50"/>
      <c r="AI143" s="110"/>
      <c r="AJ143" s="50"/>
      <c r="AK143" s="110"/>
      <c r="AL143" s="50"/>
      <c r="AM143" s="110"/>
      <c r="AN143" s="126"/>
      <c r="AO143" s="50"/>
    </row>
    <row r="144" spans="1:42" s="54" customFormat="1" x14ac:dyDescent="0.3">
      <c r="C144" s="50"/>
      <c r="D144" s="50"/>
      <c r="E144" s="50"/>
      <c r="F144" s="50"/>
      <c r="G144" s="50"/>
      <c r="H144" s="110"/>
      <c r="I144" s="50"/>
      <c r="J144" s="110"/>
      <c r="L144" s="111"/>
      <c r="N144" s="111"/>
      <c r="P144" s="111"/>
      <c r="T144" s="78"/>
      <c r="V144" s="50"/>
      <c r="W144" s="50"/>
      <c r="Z144" s="50"/>
      <c r="AA144" s="50"/>
      <c r="AB144" s="50"/>
      <c r="AC144" s="50"/>
      <c r="AD144" s="50"/>
      <c r="AE144" s="110"/>
      <c r="AF144" s="50"/>
      <c r="AG144" s="110"/>
      <c r="AH144" s="50"/>
      <c r="AI144" s="110"/>
      <c r="AJ144" s="50"/>
      <c r="AK144" s="110"/>
      <c r="AL144" s="50"/>
      <c r="AM144" s="110"/>
      <c r="AN144" s="126"/>
      <c r="AO144" s="50"/>
    </row>
    <row r="145" spans="3:41" s="54" customFormat="1" x14ac:dyDescent="0.3">
      <c r="C145" s="50"/>
      <c r="D145" s="50"/>
      <c r="E145" s="50"/>
      <c r="F145" s="50"/>
      <c r="G145" s="50"/>
      <c r="H145" s="110"/>
      <c r="I145" s="50"/>
      <c r="J145" s="110"/>
      <c r="L145" s="111"/>
      <c r="N145" s="111"/>
      <c r="P145" s="111"/>
      <c r="T145" s="78"/>
      <c r="V145" s="50"/>
      <c r="W145" s="50"/>
      <c r="Z145" s="50"/>
      <c r="AA145" s="50"/>
      <c r="AB145" s="50"/>
      <c r="AC145" s="50"/>
      <c r="AD145" s="50"/>
      <c r="AE145" s="110"/>
      <c r="AF145" s="50"/>
      <c r="AG145" s="110"/>
      <c r="AH145" s="50"/>
      <c r="AI145" s="110"/>
      <c r="AJ145" s="50"/>
      <c r="AK145" s="110"/>
      <c r="AL145" s="50"/>
      <c r="AM145" s="110"/>
      <c r="AN145" s="126"/>
      <c r="AO145" s="50"/>
    </row>
    <row r="146" spans="3:41" s="54" customFormat="1" x14ac:dyDescent="0.3">
      <c r="C146" s="50"/>
      <c r="D146" s="50"/>
      <c r="E146" s="50"/>
      <c r="F146" s="50"/>
      <c r="G146" s="50"/>
      <c r="H146" s="110"/>
      <c r="I146" s="50"/>
      <c r="J146" s="110"/>
      <c r="L146" s="111"/>
      <c r="N146" s="111"/>
      <c r="P146" s="111"/>
      <c r="T146" s="78"/>
      <c r="V146" s="50"/>
      <c r="W146" s="50"/>
      <c r="Z146" s="50"/>
      <c r="AA146" s="50"/>
      <c r="AB146" s="50"/>
      <c r="AC146" s="50"/>
      <c r="AD146" s="50"/>
      <c r="AE146" s="110"/>
      <c r="AF146" s="50"/>
      <c r="AG146" s="110"/>
      <c r="AH146" s="50"/>
      <c r="AI146" s="110"/>
      <c r="AJ146" s="50"/>
      <c r="AK146" s="110"/>
      <c r="AL146" s="50"/>
      <c r="AM146" s="110"/>
      <c r="AN146" s="126"/>
      <c r="AO146" s="50"/>
    </row>
    <row r="147" spans="3:41" s="54" customFormat="1" x14ac:dyDescent="0.3">
      <c r="C147" s="50"/>
      <c r="D147" s="50"/>
      <c r="E147" s="50"/>
      <c r="F147" s="50"/>
      <c r="G147" s="50"/>
      <c r="H147" s="110"/>
      <c r="I147" s="50"/>
      <c r="J147" s="110"/>
      <c r="L147" s="111"/>
      <c r="N147" s="111"/>
      <c r="P147" s="111"/>
      <c r="T147" s="78"/>
      <c r="V147" s="50"/>
      <c r="W147" s="50"/>
      <c r="Z147" s="50"/>
      <c r="AA147" s="50"/>
      <c r="AB147" s="50"/>
      <c r="AC147" s="50"/>
      <c r="AD147" s="50"/>
      <c r="AE147" s="110"/>
      <c r="AF147" s="50"/>
      <c r="AG147" s="110"/>
      <c r="AH147" s="50"/>
      <c r="AI147" s="110"/>
      <c r="AJ147" s="50"/>
      <c r="AK147" s="110"/>
      <c r="AL147" s="50"/>
      <c r="AM147" s="110"/>
      <c r="AN147" s="126"/>
      <c r="AO147" s="50"/>
    </row>
    <row r="148" spans="3:41" s="54" customFormat="1" x14ac:dyDescent="0.3">
      <c r="C148" s="50"/>
      <c r="D148" s="50"/>
      <c r="E148" s="50"/>
      <c r="F148" s="50"/>
      <c r="G148" s="50"/>
      <c r="H148" s="110"/>
      <c r="I148" s="50"/>
      <c r="J148" s="110"/>
      <c r="L148" s="111"/>
      <c r="N148" s="111"/>
      <c r="P148" s="111"/>
      <c r="T148" s="78"/>
      <c r="V148" s="50"/>
      <c r="W148" s="50"/>
      <c r="Z148" s="50"/>
      <c r="AA148" s="50"/>
      <c r="AB148" s="50"/>
      <c r="AC148" s="50"/>
      <c r="AD148" s="50"/>
      <c r="AE148" s="110"/>
      <c r="AF148" s="50"/>
      <c r="AG148" s="110"/>
      <c r="AH148" s="50"/>
      <c r="AI148" s="110"/>
      <c r="AJ148" s="50"/>
      <c r="AK148" s="110"/>
      <c r="AL148" s="50"/>
      <c r="AM148" s="110"/>
      <c r="AN148" s="126"/>
      <c r="AO148" s="50"/>
    </row>
    <row r="149" spans="3:41" s="54" customFormat="1" x14ac:dyDescent="0.3">
      <c r="C149" s="50"/>
      <c r="D149" s="50"/>
      <c r="E149" s="50"/>
      <c r="F149" s="50"/>
      <c r="G149" s="50"/>
      <c r="H149" s="110"/>
      <c r="I149" s="50"/>
      <c r="J149" s="110"/>
      <c r="L149" s="111"/>
      <c r="N149" s="111"/>
      <c r="P149" s="111"/>
      <c r="T149" s="78"/>
      <c r="V149" s="50"/>
      <c r="W149" s="50"/>
      <c r="Z149" s="50"/>
      <c r="AA149" s="50"/>
      <c r="AB149" s="50"/>
      <c r="AC149" s="50"/>
      <c r="AD149" s="50"/>
      <c r="AE149" s="110"/>
      <c r="AF149" s="50"/>
      <c r="AG149" s="110"/>
      <c r="AH149" s="50"/>
      <c r="AI149" s="110"/>
      <c r="AJ149" s="50"/>
      <c r="AK149" s="110"/>
      <c r="AL149" s="50"/>
      <c r="AM149" s="110"/>
      <c r="AN149" s="126"/>
      <c r="AO149" s="50"/>
    </row>
    <row r="150" spans="3:41" s="54" customFormat="1" x14ac:dyDescent="0.3">
      <c r="C150" s="50"/>
      <c r="D150" s="50"/>
      <c r="E150" s="50"/>
      <c r="F150" s="50"/>
      <c r="G150" s="50"/>
      <c r="H150" s="110"/>
      <c r="I150" s="50"/>
      <c r="J150" s="110"/>
      <c r="L150" s="111"/>
      <c r="N150" s="111"/>
      <c r="P150" s="111"/>
      <c r="T150" s="78"/>
      <c r="V150" s="50"/>
      <c r="W150" s="50"/>
      <c r="Z150" s="50"/>
      <c r="AA150" s="50"/>
      <c r="AB150" s="50"/>
      <c r="AC150" s="50"/>
      <c r="AD150" s="50"/>
      <c r="AE150" s="110"/>
      <c r="AF150" s="50"/>
      <c r="AG150" s="110"/>
      <c r="AH150" s="50"/>
      <c r="AI150" s="110"/>
      <c r="AJ150" s="50"/>
      <c r="AK150" s="110"/>
      <c r="AL150" s="50"/>
      <c r="AM150" s="110"/>
      <c r="AN150" s="126"/>
      <c r="AO150" s="50"/>
    </row>
    <row r="151" spans="3:41" s="54" customFormat="1" x14ac:dyDescent="0.3">
      <c r="C151" s="50"/>
      <c r="D151" s="50"/>
      <c r="E151" s="50"/>
      <c r="F151" s="50"/>
      <c r="G151" s="50"/>
      <c r="H151" s="110"/>
      <c r="I151" s="50"/>
      <c r="J151" s="110"/>
      <c r="L151" s="111"/>
      <c r="N151" s="111"/>
      <c r="P151" s="111"/>
      <c r="T151" s="78"/>
      <c r="V151" s="50"/>
      <c r="W151" s="50"/>
      <c r="Z151" s="50"/>
      <c r="AA151" s="50"/>
      <c r="AB151" s="50"/>
      <c r="AC151" s="50"/>
      <c r="AD151" s="50"/>
      <c r="AE151" s="110"/>
      <c r="AF151" s="50"/>
      <c r="AG151" s="110"/>
      <c r="AH151" s="50"/>
      <c r="AI151" s="110"/>
      <c r="AJ151" s="50"/>
      <c r="AK151" s="110"/>
      <c r="AL151" s="50"/>
      <c r="AM151" s="110"/>
      <c r="AN151" s="126"/>
      <c r="AO151" s="50"/>
    </row>
    <row r="152" spans="3:41" s="54" customFormat="1" x14ac:dyDescent="0.3">
      <c r="C152" s="50"/>
      <c r="D152" s="50"/>
      <c r="E152" s="50"/>
      <c r="F152" s="50"/>
      <c r="G152" s="50"/>
      <c r="H152" s="110"/>
      <c r="I152" s="50"/>
      <c r="J152" s="110"/>
      <c r="L152" s="111"/>
      <c r="N152" s="111"/>
      <c r="P152" s="111"/>
      <c r="T152" s="78"/>
      <c r="V152" s="50"/>
      <c r="W152" s="50"/>
      <c r="Z152" s="50"/>
      <c r="AA152" s="50"/>
      <c r="AB152" s="50"/>
      <c r="AC152" s="50"/>
      <c r="AD152" s="50"/>
      <c r="AE152" s="110"/>
      <c r="AF152" s="50"/>
      <c r="AG152" s="110"/>
      <c r="AH152" s="50"/>
      <c r="AI152" s="110"/>
      <c r="AJ152" s="50"/>
      <c r="AK152" s="110"/>
      <c r="AL152" s="50"/>
      <c r="AM152" s="110"/>
      <c r="AN152" s="126"/>
      <c r="AO152" s="50"/>
    </row>
    <row r="153" spans="3:41" s="54" customFormat="1" x14ac:dyDescent="0.3">
      <c r="C153" s="50"/>
      <c r="D153" s="50"/>
      <c r="E153" s="50"/>
      <c r="F153" s="50"/>
      <c r="G153" s="50"/>
      <c r="H153" s="110"/>
      <c r="I153" s="50"/>
      <c r="J153" s="110"/>
      <c r="L153" s="111"/>
      <c r="N153" s="111"/>
      <c r="P153" s="111"/>
      <c r="T153" s="78"/>
      <c r="V153" s="50"/>
      <c r="W153" s="50"/>
      <c r="Z153" s="50"/>
      <c r="AA153" s="50"/>
      <c r="AB153" s="50"/>
      <c r="AC153" s="50"/>
      <c r="AD153" s="50"/>
      <c r="AE153" s="110"/>
      <c r="AF153" s="50"/>
      <c r="AG153" s="110"/>
      <c r="AH153" s="50"/>
      <c r="AI153" s="110"/>
      <c r="AJ153" s="50"/>
      <c r="AK153" s="110"/>
      <c r="AL153" s="50"/>
      <c r="AM153" s="110"/>
      <c r="AN153" s="126"/>
      <c r="AO153" s="50"/>
    </row>
    <row r="154" spans="3:41" s="54" customFormat="1" x14ac:dyDescent="0.3">
      <c r="C154" s="50"/>
      <c r="D154" s="50"/>
      <c r="E154" s="50"/>
      <c r="F154" s="50"/>
      <c r="G154" s="50"/>
      <c r="H154" s="110"/>
      <c r="I154" s="50"/>
      <c r="J154" s="110"/>
      <c r="L154" s="111"/>
      <c r="N154" s="111"/>
      <c r="P154" s="111"/>
      <c r="T154" s="78"/>
      <c r="V154" s="50"/>
      <c r="W154" s="50"/>
      <c r="Z154" s="50"/>
      <c r="AA154" s="50"/>
      <c r="AB154" s="50"/>
      <c r="AC154" s="50"/>
      <c r="AD154" s="50"/>
      <c r="AE154" s="110"/>
      <c r="AF154" s="50"/>
      <c r="AG154" s="110"/>
      <c r="AH154" s="50"/>
      <c r="AI154" s="110"/>
      <c r="AJ154" s="50"/>
      <c r="AK154" s="110"/>
      <c r="AL154" s="50"/>
      <c r="AM154" s="110"/>
      <c r="AN154" s="126"/>
      <c r="AO154" s="50"/>
    </row>
    <row r="155" spans="3:41" s="54" customFormat="1" x14ac:dyDescent="0.3">
      <c r="C155" s="50"/>
      <c r="D155" s="50"/>
      <c r="E155" s="50"/>
      <c r="F155" s="50"/>
      <c r="G155" s="50"/>
      <c r="H155" s="110"/>
      <c r="I155" s="50"/>
      <c r="J155" s="110"/>
      <c r="L155" s="111"/>
      <c r="N155" s="111"/>
      <c r="P155" s="111"/>
      <c r="T155" s="78"/>
      <c r="V155" s="50"/>
      <c r="W155" s="50"/>
      <c r="Z155" s="50"/>
      <c r="AA155" s="50"/>
      <c r="AB155" s="50"/>
      <c r="AC155" s="50"/>
      <c r="AD155" s="50"/>
      <c r="AE155" s="110"/>
      <c r="AF155" s="50"/>
      <c r="AG155" s="110"/>
      <c r="AH155" s="50"/>
      <c r="AI155" s="110"/>
      <c r="AJ155" s="50"/>
      <c r="AK155" s="110"/>
      <c r="AL155" s="50"/>
      <c r="AM155" s="110"/>
      <c r="AN155" s="126"/>
      <c r="AO155" s="50"/>
    </row>
    <row r="156" spans="3:41" s="54" customFormat="1" x14ac:dyDescent="0.3">
      <c r="C156" s="50"/>
      <c r="D156" s="50"/>
      <c r="E156" s="50"/>
      <c r="F156" s="50"/>
      <c r="G156" s="50"/>
      <c r="H156" s="110"/>
      <c r="I156" s="50"/>
      <c r="J156" s="110"/>
      <c r="L156" s="111"/>
      <c r="N156" s="111"/>
      <c r="P156" s="111"/>
      <c r="T156" s="78"/>
      <c r="V156" s="50"/>
      <c r="W156" s="50"/>
      <c r="Z156" s="50"/>
      <c r="AA156" s="50"/>
      <c r="AB156" s="50"/>
      <c r="AC156" s="50"/>
      <c r="AD156" s="50"/>
      <c r="AE156" s="110"/>
      <c r="AF156" s="50"/>
      <c r="AG156" s="110"/>
      <c r="AH156" s="50"/>
      <c r="AI156" s="110"/>
      <c r="AJ156" s="50"/>
      <c r="AK156" s="110"/>
      <c r="AL156" s="50"/>
      <c r="AM156" s="110"/>
      <c r="AN156" s="126"/>
      <c r="AO156" s="50"/>
    </row>
    <row r="157" spans="3:41" s="54" customFormat="1" x14ac:dyDescent="0.3">
      <c r="C157" s="50"/>
      <c r="D157" s="50"/>
      <c r="E157" s="50"/>
      <c r="F157" s="50"/>
      <c r="G157" s="50"/>
      <c r="H157" s="110"/>
      <c r="I157" s="50"/>
      <c r="J157" s="110"/>
      <c r="L157" s="111"/>
      <c r="N157" s="111"/>
      <c r="P157" s="111"/>
      <c r="T157" s="78"/>
      <c r="V157" s="50"/>
      <c r="W157" s="50"/>
      <c r="Z157" s="50"/>
      <c r="AA157" s="50"/>
      <c r="AB157" s="50"/>
      <c r="AC157" s="50"/>
      <c r="AD157" s="50"/>
      <c r="AE157" s="110"/>
      <c r="AF157" s="50"/>
      <c r="AG157" s="110"/>
      <c r="AH157" s="50"/>
      <c r="AI157" s="110"/>
      <c r="AJ157" s="50"/>
      <c r="AK157" s="110"/>
      <c r="AL157" s="50"/>
      <c r="AM157" s="110"/>
      <c r="AN157" s="126"/>
      <c r="AO157" s="50"/>
    </row>
    <row r="158" spans="3:41" s="54" customFormat="1" x14ac:dyDescent="0.3">
      <c r="C158" s="50"/>
      <c r="D158" s="50"/>
      <c r="E158" s="50"/>
      <c r="F158" s="50"/>
      <c r="G158" s="50"/>
      <c r="H158" s="110"/>
      <c r="I158" s="50"/>
      <c r="J158" s="110"/>
      <c r="L158" s="111"/>
      <c r="N158" s="111"/>
      <c r="P158" s="111"/>
      <c r="T158" s="78"/>
      <c r="V158" s="50"/>
      <c r="W158" s="50"/>
      <c r="Z158" s="50"/>
      <c r="AA158" s="50"/>
      <c r="AB158" s="50"/>
      <c r="AC158" s="50"/>
      <c r="AD158" s="50"/>
      <c r="AE158" s="110"/>
      <c r="AF158" s="50"/>
      <c r="AG158" s="110"/>
      <c r="AH158" s="50"/>
      <c r="AI158" s="110"/>
      <c r="AJ158" s="50"/>
      <c r="AK158" s="110"/>
      <c r="AL158" s="50"/>
      <c r="AM158" s="110"/>
      <c r="AN158" s="126"/>
      <c r="AO158" s="50"/>
    </row>
    <row r="159" spans="3:41" s="54" customFormat="1" x14ac:dyDescent="0.3">
      <c r="C159" s="50"/>
      <c r="D159" s="50"/>
      <c r="E159" s="50"/>
      <c r="F159" s="50"/>
      <c r="G159" s="50"/>
      <c r="H159" s="110"/>
      <c r="I159" s="50"/>
      <c r="J159" s="110"/>
      <c r="L159" s="111"/>
      <c r="N159" s="111"/>
      <c r="P159" s="111"/>
      <c r="T159" s="78"/>
      <c r="V159" s="50"/>
      <c r="W159" s="50"/>
      <c r="Z159" s="50"/>
      <c r="AA159" s="50"/>
      <c r="AB159" s="50"/>
      <c r="AC159" s="50"/>
      <c r="AD159" s="50"/>
      <c r="AE159" s="110"/>
      <c r="AF159" s="50"/>
      <c r="AG159" s="110"/>
      <c r="AH159" s="50"/>
      <c r="AI159" s="110"/>
      <c r="AJ159" s="50"/>
      <c r="AK159" s="110"/>
      <c r="AL159" s="50"/>
      <c r="AM159" s="110"/>
      <c r="AN159" s="126"/>
      <c r="AO159" s="50"/>
    </row>
    <row r="160" spans="3:41" s="54" customFormat="1" x14ac:dyDescent="0.3">
      <c r="C160" s="50"/>
      <c r="D160" s="50"/>
      <c r="E160" s="50"/>
      <c r="F160" s="50"/>
      <c r="G160" s="50"/>
      <c r="H160" s="110"/>
      <c r="I160" s="50"/>
      <c r="J160" s="110"/>
      <c r="L160" s="111"/>
      <c r="N160" s="111"/>
      <c r="P160" s="111"/>
      <c r="T160" s="78"/>
      <c r="V160" s="50"/>
      <c r="W160" s="50"/>
      <c r="Z160" s="50"/>
      <c r="AA160" s="50"/>
      <c r="AB160" s="50"/>
      <c r="AC160" s="50"/>
      <c r="AD160" s="50"/>
      <c r="AE160" s="110"/>
      <c r="AF160" s="50"/>
      <c r="AG160" s="110"/>
      <c r="AH160" s="50"/>
      <c r="AI160" s="110"/>
      <c r="AJ160" s="50"/>
      <c r="AK160" s="110"/>
      <c r="AL160" s="50"/>
      <c r="AM160" s="110"/>
      <c r="AN160" s="126"/>
      <c r="AO160" s="50"/>
    </row>
    <row r="161" spans="3:41" s="54" customFormat="1" x14ac:dyDescent="0.3">
      <c r="C161" s="50"/>
      <c r="D161" s="50"/>
      <c r="E161" s="50"/>
      <c r="F161" s="50"/>
      <c r="G161" s="50"/>
      <c r="H161" s="110"/>
      <c r="I161" s="50"/>
      <c r="J161" s="110"/>
      <c r="L161" s="111"/>
      <c r="N161" s="111"/>
      <c r="P161" s="111"/>
      <c r="T161" s="78"/>
      <c r="V161" s="50"/>
      <c r="W161" s="50"/>
      <c r="Z161" s="50"/>
      <c r="AA161" s="50"/>
      <c r="AB161" s="50"/>
      <c r="AC161" s="50"/>
      <c r="AD161" s="50"/>
      <c r="AE161" s="110"/>
      <c r="AF161" s="50"/>
      <c r="AG161" s="110"/>
      <c r="AH161" s="50"/>
      <c r="AI161" s="110"/>
      <c r="AJ161" s="50"/>
      <c r="AK161" s="110"/>
      <c r="AL161" s="50"/>
      <c r="AM161" s="110"/>
      <c r="AN161" s="126"/>
      <c r="AO161" s="50"/>
    </row>
    <row r="162" spans="3:41" s="54" customFormat="1" x14ac:dyDescent="0.3">
      <c r="C162" s="50"/>
      <c r="D162" s="50"/>
      <c r="E162" s="50"/>
      <c r="F162" s="50"/>
      <c r="G162" s="50"/>
      <c r="H162" s="110"/>
      <c r="I162" s="50"/>
      <c r="J162" s="110"/>
      <c r="L162" s="111"/>
      <c r="N162" s="111"/>
      <c r="P162" s="111"/>
      <c r="T162" s="78"/>
      <c r="V162" s="50"/>
      <c r="W162" s="50"/>
      <c r="Z162" s="50"/>
      <c r="AA162" s="50"/>
      <c r="AB162" s="50"/>
      <c r="AC162" s="50"/>
      <c r="AD162" s="50"/>
      <c r="AE162" s="110"/>
      <c r="AF162" s="50"/>
      <c r="AG162" s="110"/>
      <c r="AH162" s="50"/>
      <c r="AI162" s="110"/>
      <c r="AJ162" s="50"/>
      <c r="AK162" s="110"/>
      <c r="AL162" s="50"/>
      <c r="AM162" s="110"/>
      <c r="AN162" s="126"/>
      <c r="AO162" s="50"/>
    </row>
    <row r="163" spans="3:41" s="54" customFormat="1" x14ac:dyDescent="0.3">
      <c r="C163" s="50"/>
      <c r="D163" s="50"/>
      <c r="E163" s="50"/>
      <c r="F163" s="50"/>
      <c r="G163" s="50"/>
      <c r="H163" s="110"/>
      <c r="I163" s="50"/>
      <c r="J163" s="110"/>
      <c r="L163" s="111"/>
      <c r="N163" s="111"/>
      <c r="P163" s="111"/>
      <c r="T163" s="78"/>
      <c r="V163" s="50"/>
      <c r="W163" s="50"/>
      <c r="Z163" s="50"/>
      <c r="AA163" s="50"/>
      <c r="AB163" s="50"/>
      <c r="AC163" s="50"/>
      <c r="AD163" s="50"/>
      <c r="AE163" s="110"/>
      <c r="AF163" s="50"/>
      <c r="AG163" s="110"/>
      <c r="AH163" s="50"/>
      <c r="AI163" s="110"/>
      <c r="AJ163" s="50"/>
      <c r="AK163" s="110"/>
      <c r="AL163" s="50"/>
      <c r="AM163" s="110"/>
      <c r="AN163" s="126"/>
      <c r="AO163" s="50"/>
    </row>
    <row r="164" spans="3:41" s="54" customFormat="1" x14ac:dyDescent="0.3">
      <c r="C164" s="50"/>
      <c r="D164" s="50"/>
      <c r="E164" s="50"/>
      <c r="F164" s="50"/>
      <c r="G164" s="50"/>
      <c r="H164" s="110"/>
      <c r="I164" s="50"/>
      <c r="J164" s="110"/>
      <c r="L164" s="111"/>
      <c r="N164" s="111"/>
      <c r="P164" s="111"/>
      <c r="T164" s="78"/>
      <c r="V164" s="50"/>
      <c r="W164" s="50"/>
      <c r="Z164" s="50"/>
      <c r="AA164" s="50"/>
      <c r="AB164" s="50"/>
      <c r="AC164" s="50"/>
      <c r="AD164" s="50"/>
      <c r="AE164" s="110"/>
      <c r="AF164" s="50"/>
      <c r="AG164" s="110"/>
      <c r="AH164" s="50"/>
      <c r="AI164" s="110"/>
      <c r="AJ164" s="50"/>
      <c r="AK164" s="110"/>
      <c r="AL164" s="50"/>
      <c r="AM164" s="110"/>
      <c r="AN164" s="126"/>
      <c r="AO164" s="50"/>
    </row>
    <row r="165" spans="3:41" s="54" customFormat="1" x14ac:dyDescent="0.3">
      <c r="C165" s="50"/>
      <c r="D165" s="50"/>
      <c r="E165" s="50"/>
      <c r="F165" s="50"/>
      <c r="G165" s="50"/>
      <c r="H165" s="110"/>
      <c r="I165" s="50"/>
      <c r="J165" s="110"/>
      <c r="L165" s="111"/>
      <c r="N165" s="111"/>
      <c r="P165" s="111"/>
      <c r="T165" s="78"/>
      <c r="V165" s="50"/>
      <c r="W165" s="50"/>
      <c r="Z165" s="50"/>
      <c r="AA165" s="50"/>
      <c r="AB165" s="50"/>
      <c r="AC165" s="50"/>
      <c r="AD165" s="50"/>
      <c r="AE165" s="110"/>
      <c r="AF165" s="50"/>
      <c r="AG165" s="110"/>
      <c r="AH165" s="50"/>
      <c r="AI165" s="110"/>
      <c r="AJ165" s="50"/>
      <c r="AK165" s="110"/>
      <c r="AL165" s="50"/>
      <c r="AM165" s="110"/>
      <c r="AN165" s="126"/>
      <c r="AO165" s="50"/>
    </row>
    <row r="166" spans="3:41" s="54" customFormat="1" x14ac:dyDescent="0.3">
      <c r="C166" s="50"/>
      <c r="D166" s="50"/>
      <c r="E166" s="50"/>
      <c r="F166" s="50"/>
      <c r="G166" s="50"/>
      <c r="H166" s="110"/>
      <c r="I166" s="50"/>
      <c r="J166" s="110"/>
      <c r="L166" s="111"/>
      <c r="N166" s="111"/>
      <c r="P166" s="111"/>
      <c r="T166" s="78"/>
      <c r="V166" s="50"/>
      <c r="W166" s="50"/>
      <c r="Z166" s="50"/>
      <c r="AA166" s="50"/>
      <c r="AB166" s="50"/>
      <c r="AC166" s="50"/>
      <c r="AD166" s="50"/>
      <c r="AE166" s="110"/>
      <c r="AF166" s="50"/>
      <c r="AG166" s="110"/>
      <c r="AH166" s="50"/>
      <c r="AI166" s="110"/>
      <c r="AJ166" s="50"/>
      <c r="AK166" s="110"/>
      <c r="AL166" s="50"/>
      <c r="AM166" s="110"/>
      <c r="AN166" s="126"/>
      <c r="AO166" s="50"/>
    </row>
    <row r="167" spans="3:41" s="54" customFormat="1" x14ac:dyDescent="0.3">
      <c r="C167" s="50"/>
      <c r="D167" s="50"/>
      <c r="E167" s="50"/>
      <c r="F167" s="50"/>
      <c r="G167" s="50"/>
      <c r="H167" s="110"/>
      <c r="I167" s="50"/>
      <c r="J167" s="110"/>
      <c r="L167" s="111"/>
      <c r="N167" s="111"/>
      <c r="P167" s="111"/>
      <c r="T167" s="78"/>
      <c r="V167" s="50"/>
      <c r="W167" s="50"/>
      <c r="Z167" s="50"/>
      <c r="AA167" s="50"/>
      <c r="AB167" s="50"/>
      <c r="AC167" s="50"/>
      <c r="AD167" s="50"/>
      <c r="AE167" s="110"/>
      <c r="AF167" s="50"/>
      <c r="AG167" s="110"/>
      <c r="AH167" s="50"/>
      <c r="AI167" s="110"/>
      <c r="AJ167" s="50"/>
      <c r="AK167" s="110"/>
      <c r="AL167" s="50"/>
      <c r="AM167" s="110"/>
      <c r="AN167" s="126"/>
      <c r="AO167" s="50"/>
    </row>
    <row r="168" spans="3:41" s="54" customFormat="1" x14ac:dyDescent="0.3">
      <c r="C168" s="50"/>
      <c r="D168" s="50"/>
      <c r="E168" s="50"/>
      <c r="F168" s="50"/>
      <c r="G168" s="50"/>
      <c r="H168" s="110"/>
      <c r="I168" s="50"/>
      <c r="J168" s="110"/>
      <c r="L168" s="111"/>
      <c r="N168" s="111"/>
      <c r="P168" s="111"/>
      <c r="T168" s="78"/>
      <c r="V168" s="50"/>
      <c r="W168" s="50"/>
      <c r="Z168" s="50"/>
      <c r="AA168" s="50"/>
      <c r="AB168" s="50"/>
      <c r="AC168" s="50"/>
      <c r="AD168" s="50"/>
      <c r="AE168" s="110"/>
      <c r="AF168" s="50"/>
      <c r="AG168" s="110"/>
      <c r="AH168" s="50"/>
      <c r="AI168" s="110"/>
      <c r="AJ168" s="50"/>
      <c r="AK168" s="110"/>
      <c r="AL168" s="50"/>
      <c r="AM168" s="110"/>
      <c r="AN168" s="126"/>
      <c r="AO168" s="50"/>
    </row>
    <row r="169" spans="3:41" s="54" customFormat="1" x14ac:dyDescent="0.3">
      <c r="C169" s="50"/>
      <c r="D169" s="50"/>
      <c r="E169" s="50"/>
      <c r="F169" s="50"/>
      <c r="G169" s="50"/>
      <c r="H169" s="110"/>
      <c r="I169" s="50"/>
      <c r="J169" s="110"/>
      <c r="L169" s="111"/>
      <c r="N169" s="111"/>
      <c r="P169" s="111"/>
      <c r="T169" s="78"/>
      <c r="V169" s="50"/>
      <c r="W169" s="50"/>
      <c r="Z169" s="50"/>
      <c r="AA169" s="50"/>
      <c r="AB169" s="50"/>
      <c r="AC169" s="50"/>
      <c r="AD169" s="50"/>
      <c r="AE169" s="110"/>
      <c r="AF169" s="50"/>
      <c r="AG169" s="110"/>
      <c r="AH169" s="50"/>
      <c r="AI169" s="110"/>
      <c r="AJ169" s="50"/>
      <c r="AK169" s="110"/>
      <c r="AL169" s="50"/>
      <c r="AM169" s="110"/>
      <c r="AN169" s="126"/>
      <c r="AO169" s="50"/>
    </row>
    <row r="170" spans="3:41" s="54" customFormat="1" x14ac:dyDescent="0.3">
      <c r="C170" s="50"/>
      <c r="D170" s="50"/>
      <c r="E170" s="50"/>
      <c r="F170" s="50"/>
      <c r="G170" s="50"/>
      <c r="H170" s="110"/>
      <c r="I170" s="50"/>
      <c r="J170" s="110"/>
      <c r="L170" s="111"/>
      <c r="N170" s="111"/>
      <c r="P170" s="111"/>
      <c r="T170" s="78"/>
      <c r="V170" s="50"/>
      <c r="W170" s="50"/>
      <c r="Z170" s="50"/>
      <c r="AA170" s="50"/>
      <c r="AB170" s="50"/>
      <c r="AC170" s="50"/>
      <c r="AD170" s="50"/>
      <c r="AE170" s="110"/>
      <c r="AF170" s="50"/>
      <c r="AG170" s="110"/>
      <c r="AH170" s="50"/>
      <c r="AI170" s="110"/>
      <c r="AJ170" s="50"/>
      <c r="AK170" s="110"/>
      <c r="AL170" s="50"/>
      <c r="AM170" s="110"/>
      <c r="AN170" s="126"/>
      <c r="AO170" s="50"/>
    </row>
    <row r="171" spans="3:41" s="54" customFormat="1" x14ac:dyDescent="0.3">
      <c r="C171" s="50"/>
      <c r="D171" s="50"/>
      <c r="E171" s="50"/>
      <c r="F171" s="50"/>
      <c r="G171" s="50"/>
      <c r="H171" s="110"/>
      <c r="I171" s="50"/>
      <c r="J171" s="110"/>
      <c r="L171" s="111"/>
      <c r="N171" s="111"/>
      <c r="P171" s="111"/>
      <c r="T171" s="78"/>
      <c r="V171" s="50"/>
      <c r="W171" s="50"/>
      <c r="Z171" s="50"/>
      <c r="AA171" s="50"/>
      <c r="AB171" s="50"/>
      <c r="AC171" s="50"/>
      <c r="AD171" s="50"/>
      <c r="AE171" s="110"/>
      <c r="AF171" s="50"/>
      <c r="AG171" s="110"/>
      <c r="AH171" s="50"/>
      <c r="AI171" s="110"/>
      <c r="AJ171" s="50"/>
      <c r="AK171" s="110"/>
      <c r="AL171" s="50"/>
      <c r="AM171" s="110"/>
      <c r="AN171" s="126"/>
      <c r="AO171" s="50"/>
    </row>
    <row r="172" spans="3:41" s="54" customFormat="1" x14ac:dyDescent="0.3">
      <c r="C172" s="50"/>
      <c r="D172" s="50"/>
      <c r="E172" s="50"/>
      <c r="F172" s="50"/>
      <c r="G172" s="50"/>
      <c r="H172" s="110"/>
      <c r="I172" s="50"/>
      <c r="J172" s="110"/>
      <c r="L172" s="111"/>
      <c r="N172" s="111"/>
      <c r="P172" s="111"/>
      <c r="T172" s="78"/>
      <c r="V172" s="50"/>
      <c r="W172" s="50"/>
      <c r="Z172" s="50"/>
      <c r="AA172" s="50"/>
      <c r="AB172" s="50"/>
      <c r="AC172" s="50"/>
      <c r="AD172" s="50"/>
      <c r="AE172" s="110"/>
      <c r="AF172" s="50"/>
      <c r="AG172" s="110"/>
      <c r="AH172" s="50"/>
      <c r="AI172" s="110"/>
      <c r="AJ172" s="50"/>
      <c r="AK172" s="110"/>
      <c r="AL172" s="50"/>
      <c r="AM172" s="110"/>
      <c r="AN172" s="126"/>
      <c r="AO172" s="50"/>
    </row>
    <row r="173" spans="3:41" s="54" customFormat="1" x14ac:dyDescent="0.3">
      <c r="C173" s="50"/>
      <c r="D173" s="50"/>
      <c r="E173" s="50"/>
      <c r="F173" s="50"/>
      <c r="G173" s="50"/>
      <c r="H173" s="110"/>
      <c r="I173" s="50"/>
      <c r="J173" s="110"/>
      <c r="L173" s="111"/>
      <c r="N173" s="111"/>
      <c r="P173" s="111"/>
      <c r="T173" s="78"/>
      <c r="V173" s="50"/>
      <c r="W173" s="50"/>
      <c r="Z173" s="50"/>
      <c r="AA173" s="50"/>
      <c r="AB173" s="50"/>
      <c r="AC173" s="50"/>
      <c r="AD173" s="50"/>
      <c r="AE173" s="110"/>
      <c r="AF173" s="50"/>
      <c r="AG173" s="110"/>
      <c r="AH173" s="50"/>
      <c r="AI173" s="110"/>
      <c r="AJ173" s="50"/>
      <c r="AK173" s="110"/>
      <c r="AL173" s="50"/>
      <c r="AM173" s="110"/>
      <c r="AN173" s="126"/>
      <c r="AO173" s="50"/>
    </row>
    <row r="174" spans="3:41" s="54" customFormat="1" x14ac:dyDescent="0.3">
      <c r="C174" s="50"/>
      <c r="D174" s="50"/>
      <c r="E174" s="50"/>
      <c r="F174" s="50"/>
      <c r="G174" s="50"/>
      <c r="H174" s="110"/>
      <c r="I174" s="50"/>
      <c r="J174" s="110"/>
      <c r="L174" s="111"/>
      <c r="N174" s="111"/>
      <c r="P174" s="111"/>
      <c r="T174" s="78"/>
      <c r="V174" s="50"/>
      <c r="W174" s="50"/>
      <c r="Z174" s="50"/>
      <c r="AA174" s="50"/>
      <c r="AB174" s="50"/>
      <c r="AC174" s="50"/>
      <c r="AD174" s="50"/>
      <c r="AE174" s="110"/>
      <c r="AF174" s="50"/>
      <c r="AG174" s="110"/>
      <c r="AH174" s="50"/>
      <c r="AI174" s="110"/>
      <c r="AJ174" s="50"/>
      <c r="AK174" s="110"/>
      <c r="AL174" s="50"/>
      <c r="AM174" s="110"/>
      <c r="AN174" s="126"/>
      <c r="AO174" s="50"/>
    </row>
    <row r="175" spans="3:41" s="54" customFormat="1" x14ac:dyDescent="0.3">
      <c r="C175" s="50"/>
      <c r="D175" s="50"/>
      <c r="E175" s="50"/>
      <c r="F175" s="50"/>
      <c r="G175" s="50"/>
      <c r="H175" s="110"/>
      <c r="I175" s="50"/>
      <c r="J175" s="110"/>
      <c r="L175" s="111"/>
      <c r="N175" s="111"/>
      <c r="P175" s="111"/>
      <c r="T175" s="78"/>
      <c r="V175" s="50"/>
      <c r="W175" s="50"/>
      <c r="Z175" s="50"/>
      <c r="AA175" s="50"/>
      <c r="AB175" s="50"/>
      <c r="AC175" s="50"/>
      <c r="AD175" s="50"/>
      <c r="AE175" s="110"/>
      <c r="AF175" s="50"/>
      <c r="AG175" s="110"/>
      <c r="AH175" s="50"/>
      <c r="AI175" s="110"/>
      <c r="AJ175" s="50"/>
      <c r="AK175" s="110"/>
      <c r="AL175" s="50"/>
      <c r="AM175" s="110"/>
      <c r="AN175" s="126"/>
      <c r="AO175" s="50"/>
    </row>
    <row r="176" spans="3:41" s="54" customFormat="1" x14ac:dyDescent="0.3">
      <c r="C176" s="50"/>
      <c r="D176" s="50"/>
      <c r="E176" s="50"/>
      <c r="F176" s="50"/>
      <c r="G176" s="50"/>
      <c r="H176" s="110"/>
      <c r="I176" s="50"/>
      <c r="J176" s="110"/>
      <c r="L176" s="111"/>
      <c r="N176" s="111"/>
      <c r="P176" s="111"/>
      <c r="T176" s="78"/>
      <c r="V176" s="50"/>
      <c r="W176" s="50"/>
      <c r="Z176" s="50"/>
      <c r="AA176" s="50"/>
      <c r="AB176" s="50"/>
      <c r="AC176" s="50"/>
      <c r="AD176" s="50"/>
      <c r="AE176" s="110"/>
      <c r="AF176" s="50"/>
      <c r="AG176" s="110"/>
      <c r="AH176" s="50"/>
      <c r="AI176" s="110"/>
      <c r="AJ176" s="50"/>
      <c r="AK176" s="110"/>
      <c r="AL176" s="50"/>
      <c r="AM176" s="110"/>
      <c r="AN176" s="126"/>
      <c r="AO176" s="50"/>
    </row>
    <row r="177" spans="3:41" s="54" customFormat="1" x14ac:dyDescent="0.3">
      <c r="C177" s="50"/>
      <c r="D177" s="50"/>
      <c r="E177" s="50"/>
      <c r="F177" s="50"/>
      <c r="G177" s="50"/>
      <c r="H177" s="110"/>
      <c r="I177" s="50"/>
      <c r="J177" s="110"/>
      <c r="L177" s="111"/>
      <c r="N177" s="111"/>
      <c r="P177" s="111"/>
      <c r="T177" s="78"/>
      <c r="V177" s="50"/>
      <c r="W177" s="50"/>
      <c r="Z177" s="50"/>
      <c r="AA177" s="50"/>
      <c r="AB177" s="50"/>
      <c r="AC177" s="50"/>
      <c r="AD177" s="50"/>
      <c r="AE177" s="110"/>
      <c r="AF177" s="50"/>
      <c r="AG177" s="110"/>
      <c r="AH177" s="50"/>
      <c r="AI177" s="110"/>
      <c r="AJ177" s="50"/>
      <c r="AK177" s="110"/>
      <c r="AL177" s="50"/>
      <c r="AM177" s="110"/>
      <c r="AN177" s="126"/>
      <c r="AO177" s="50"/>
    </row>
    <row r="178" spans="3:41" s="54" customFormat="1" x14ac:dyDescent="0.3">
      <c r="C178" s="50"/>
      <c r="D178" s="50"/>
      <c r="E178" s="50"/>
      <c r="F178" s="50"/>
      <c r="G178" s="50"/>
      <c r="H178" s="110"/>
      <c r="I178" s="50"/>
      <c r="J178" s="110"/>
      <c r="L178" s="111"/>
      <c r="N178" s="111"/>
      <c r="P178" s="111"/>
      <c r="T178" s="78"/>
      <c r="V178" s="50"/>
      <c r="W178" s="50"/>
      <c r="Z178" s="50"/>
      <c r="AA178" s="50"/>
      <c r="AB178" s="50"/>
      <c r="AC178" s="50"/>
      <c r="AD178" s="50"/>
      <c r="AE178" s="110"/>
      <c r="AF178" s="50"/>
      <c r="AG178" s="110"/>
      <c r="AH178" s="50"/>
      <c r="AI178" s="110"/>
      <c r="AJ178" s="50"/>
      <c r="AK178" s="110"/>
      <c r="AL178" s="50"/>
      <c r="AM178" s="110"/>
      <c r="AN178" s="126"/>
      <c r="AO178" s="50"/>
    </row>
    <row r="179" spans="3:41" s="54" customFormat="1" x14ac:dyDescent="0.3">
      <c r="C179" s="50"/>
      <c r="D179" s="50"/>
      <c r="E179" s="50"/>
      <c r="F179" s="50"/>
      <c r="G179" s="50"/>
      <c r="H179" s="110"/>
      <c r="I179" s="50"/>
      <c r="J179" s="110"/>
      <c r="L179" s="111"/>
      <c r="N179" s="111"/>
      <c r="P179" s="111"/>
      <c r="T179" s="78"/>
      <c r="V179" s="50"/>
      <c r="W179" s="50"/>
      <c r="Z179" s="50"/>
      <c r="AA179" s="50"/>
      <c r="AB179" s="50"/>
      <c r="AC179" s="50"/>
      <c r="AD179" s="50"/>
      <c r="AE179" s="110"/>
      <c r="AF179" s="50"/>
      <c r="AG179" s="110"/>
      <c r="AH179" s="50"/>
      <c r="AI179" s="110"/>
      <c r="AJ179" s="50"/>
      <c r="AK179" s="110"/>
      <c r="AL179" s="50"/>
      <c r="AM179" s="110"/>
      <c r="AN179" s="126"/>
      <c r="AO179" s="50"/>
    </row>
    <row r="180" spans="3:41" s="54" customFormat="1" x14ac:dyDescent="0.3">
      <c r="C180" s="50"/>
      <c r="D180" s="50"/>
      <c r="E180" s="50"/>
      <c r="F180" s="50"/>
      <c r="G180" s="50"/>
      <c r="H180" s="110"/>
      <c r="I180" s="50"/>
      <c r="J180" s="110"/>
      <c r="L180" s="111"/>
      <c r="N180" s="111"/>
      <c r="P180" s="111"/>
      <c r="T180" s="78"/>
      <c r="V180" s="50"/>
      <c r="W180" s="50"/>
      <c r="Z180" s="50"/>
      <c r="AA180" s="50"/>
      <c r="AB180" s="50"/>
      <c r="AC180" s="50"/>
      <c r="AD180" s="50"/>
      <c r="AE180" s="110"/>
      <c r="AF180" s="50"/>
      <c r="AG180" s="110"/>
      <c r="AH180" s="50"/>
      <c r="AI180" s="110"/>
      <c r="AJ180" s="50"/>
      <c r="AK180" s="110"/>
      <c r="AL180" s="50"/>
      <c r="AM180" s="110"/>
      <c r="AN180" s="126"/>
      <c r="AO180" s="50"/>
    </row>
    <row r="181" spans="3:41" s="54" customFormat="1" x14ac:dyDescent="0.3">
      <c r="C181" s="50"/>
      <c r="D181" s="50"/>
      <c r="E181" s="50"/>
      <c r="F181" s="50"/>
      <c r="G181" s="50"/>
      <c r="H181" s="110"/>
      <c r="I181" s="50"/>
      <c r="J181" s="110"/>
      <c r="L181" s="111"/>
      <c r="N181" s="111"/>
      <c r="P181" s="111"/>
      <c r="T181" s="78"/>
      <c r="V181" s="50"/>
      <c r="W181" s="50"/>
      <c r="Z181" s="50"/>
      <c r="AA181" s="50"/>
      <c r="AB181" s="50"/>
      <c r="AC181" s="50"/>
      <c r="AD181" s="50"/>
      <c r="AE181" s="110"/>
      <c r="AF181" s="50"/>
      <c r="AG181" s="110"/>
      <c r="AH181" s="50"/>
      <c r="AI181" s="110"/>
      <c r="AJ181" s="50"/>
      <c r="AK181" s="110"/>
      <c r="AL181" s="50"/>
      <c r="AM181" s="110"/>
      <c r="AN181" s="126"/>
      <c r="AO181" s="50"/>
    </row>
    <row r="182" spans="3:41" s="54" customFormat="1" x14ac:dyDescent="0.3">
      <c r="C182" s="50"/>
      <c r="D182" s="50"/>
      <c r="E182" s="50"/>
      <c r="F182" s="50"/>
      <c r="G182" s="50"/>
      <c r="H182" s="110"/>
      <c r="I182" s="50"/>
      <c r="J182" s="110"/>
      <c r="L182" s="111"/>
      <c r="N182" s="111"/>
      <c r="P182" s="111"/>
      <c r="T182" s="78"/>
      <c r="V182" s="50"/>
      <c r="W182" s="50"/>
      <c r="Z182" s="50"/>
      <c r="AA182" s="50"/>
      <c r="AB182" s="50"/>
      <c r="AC182" s="50"/>
      <c r="AD182" s="50"/>
      <c r="AE182" s="110"/>
      <c r="AF182" s="50"/>
      <c r="AG182" s="110"/>
      <c r="AH182" s="50"/>
      <c r="AI182" s="110"/>
      <c r="AJ182" s="50"/>
      <c r="AK182" s="110"/>
      <c r="AL182" s="50"/>
      <c r="AM182" s="110"/>
      <c r="AN182" s="126"/>
      <c r="AO182" s="50"/>
    </row>
    <row r="183" spans="3:41" s="54" customFormat="1" x14ac:dyDescent="0.3">
      <c r="C183" s="50"/>
      <c r="D183" s="50"/>
      <c r="E183" s="50"/>
      <c r="F183" s="50"/>
      <c r="G183" s="50"/>
      <c r="H183" s="110"/>
      <c r="I183" s="50"/>
      <c r="J183" s="110"/>
      <c r="L183" s="111"/>
      <c r="N183" s="111"/>
      <c r="P183" s="111"/>
      <c r="T183" s="78"/>
      <c r="V183" s="50"/>
      <c r="W183" s="50"/>
      <c r="Z183" s="50"/>
      <c r="AA183" s="50"/>
      <c r="AB183" s="50"/>
      <c r="AC183" s="50"/>
      <c r="AD183" s="50"/>
      <c r="AE183" s="110"/>
      <c r="AF183" s="50"/>
      <c r="AG183" s="110"/>
      <c r="AH183" s="50"/>
      <c r="AI183" s="110"/>
      <c r="AJ183" s="50"/>
      <c r="AK183" s="110"/>
      <c r="AL183" s="50"/>
      <c r="AM183" s="110"/>
      <c r="AN183" s="126"/>
      <c r="AO183" s="50"/>
    </row>
    <row r="184" spans="3:41" s="54" customFormat="1" x14ac:dyDescent="0.3">
      <c r="C184" s="50"/>
      <c r="D184" s="50"/>
      <c r="E184" s="50"/>
      <c r="F184" s="50"/>
      <c r="G184" s="50"/>
      <c r="H184" s="110"/>
      <c r="I184" s="50"/>
      <c r="J184" s="110"/>
      <c r="L184" s="111"/>
      <c r="N184" s="111"/>
      <c r="P184" s="111"/>
      <c r="T184" s="78"/>
      <c r="V184" s="50"/>
      <c r="W184" s="50"/>
      <c r="Z184" s="50"/>
      <c r="AA184" s="50"/>
      <c r="AB184" s="50"/>
      <c r="AC184" s="50"/>
      <c r="AD184" s="50"/>
      <c r="AE184" s="110"/>
      <c r="AF184" s="50"/>
      <c r="AG184" s="110"/>
      <c r="AH184" s="50"/>
      <c r="AI184" s="110"/>
      <c r="AJ184" s="50"/>
      <c r="AK184" s="110"/>
      <c r="AL184" s="50"/>
      <c r="AM184" s="110"/>
      <c r="AN184" s="126"/>
      <c r="AO184" s="50"/>
    </row>
    <row r="185" spans="3:41" s="54" customFormat="1" x14ac:dyDescent="0.3">
      <c r="C185" s="50"/>
      <c r="D185" s="50"/>
      <c r="E185" s="50"/>
      <c r="F185" s="50"/>
      <c r="G185" s="50"/>
      <c r="H185" s="110"/>
      <c r="I185" s="50"/>
      <c r="J185" s="110"/>
      <c r="L185" s="111"/>
      <c r="N185" s="111"/>
      <c r="P185" s="111"/>
      <c r="T185" s="78"/>
      <c r="V185" s="50"/>
      <c r="W185" s="50"/>
      <c r="Z185" s="50"/>
      <c r="AA185" s="50"/>
      <c r="AB185" s="50"/>
      <c r="AC185" s="50"/>
      <c r="AD185" s="50"/>
      <c r="AE185" s="110"/>
      <c r="AF185" s="50"/>
      <c r="AG185" s="110"/>
      <c r="AH185" s="50"/>
      <c r="AI185" s="110"/>
      <c r="AJ185" s="50"/>
      <c r="AK185" s="110"/>
      <c r="AL185" s="50"/>
      <c r="AM185" s="110"/>
      <c r="AN185" s="126"/>
      <c r="AO185" s="50"/>
    </row>
    <row r="186" spans="3:41" s="54" customFormat="1" x14ac:dyDescent="0.3">
      <c r="C186" s="50"/>
      <c r="D186" s="50"/>
      <c r="E186" s="50"/>
      <c r="F186" s="50"/>
      <c r="G186" s="50"/>
      <c r="H186" s="110"/>
      <c r="I186" s="50"/>
      <c r="J186" s="110"/>
      <c r="L186" s="111"/>
      <c r="N186" s="111"/>
      <c r="P186" s="111"/>
      <c r="T186" s="78"/>
      <c r="V186" s="50"/>
      <c r="W186" s="50"/>
      <c r="Z186" s="50"/>
      <c r="AA186" s="50"/>
      <c r="AB186" s="50"/>
      <c r="AC186" s="50"/>
      <c r="AD186" s="50"/>
      <c r="AE186" s="110"/>
      <c r="AF186" s="50"/>
      <c r="AG186" s="110"/>
      <c r="AH186" s="50"/>
      <c r="AI186" s="110"/>
      <c r="AJ186" s="50"/>
      <c r="AK186" s="110"/>
      <c r="AL186" s="50"/>
      <c r="AM186" s="110"/>
      <c r="AN186" s="126"/>
      <c r="AO186" s="50"/>
    </row>
    <row r="187" spans="3:41" s="54" customFormat="1" x14ac:dyDescent="0.3">
      <c r="C187" s="50"/>
      <c r="D187" s="50"/>
      <c r="E187" s="50"/>
      <c r="F187" s="50"/>
      <c r="G187" s="50"/>
      <c r="H187" s="110"/>
      <c r="I187" s="50"/>
      <c r="J187" s="110"/>
      <c r="L187" s="111"/>
      <c r="N187" s="111"/>
      <c r="P187" s="111"/>
      <c r="T187" s="78"/>
      <c r="V187" s="50"/>
      <c r="W187" s="50"/>
      <c r="Z187" s="50"/>
      <c r="AA187" s="50"/>
      <c r="AB187" s="50"/>
      <c r="AC187" s="50"/>
      <c r="AD187" s="50"/>
      <c r="AE187" s="110"/>
      <c r="AF187" s="50"/>
      <c r="AG187" s="110"/>
      <c r="AH187" s="50"/>
      <c r="AI187" s="110"/>
      <c r="AJ187" s="50"/>
      <c r="AK187" s="110"/>
      <c r="AL187" s="50"/>
      <c r="AM187" s="110"/>
      <c r="AN187" s="126"/>
      <c r="AO187" s="50"/>
    </row>
    <row r="188" spans="3:41" s="54" customFormat="1" x14ac:dyDescent="0.3">
      <c r="C188" s="50"/>
      <c r="D188" s="50"/>
      <c r="E188" s="50"/>
      <c r="F188" s="50"/>
      <c r="G188" s="50"/>
      <c r="H188" s="110"/>
      <c r="I188" s="50"/>
      <c r="J188" s="110"/>
      <c r="L188" s="111"/>
      <c r="N188" s="111"/>
      <c r="P188" s="111"/>
      <c r="T188" s="78"/>
      <c r="V188" s="50"/>
      <c r="W188" s="50"/>
      <c r="Z188" s="50"/>
      <c r="AA188" s="50"/>
      <c r="AB188" s="50"/>
      <c r="AC188" s="50"/>
      <c r="AD188" s="50"/>
      <c r="AE188" s="110"/>
      <c r="AF188" s="50"/>
      <c r="AG188" s="110"/>
      <c r="AH188" s="50"/>
      <c r="AI188" s="110"/>
      <c r="AJ188" s="50"/>
      <c r="AK188" s="110"/>
      <c r="AL188" s="50"/>
      <c r="AM188" s="110"/>
      <c r="AN188" s="126"/>
      <c r="AO188" s="50"/>
    </row>
    <row r="189" spans="3:41" s="54" customFormat="1" x14ac:dyDescent="0.3">
      <c r="C189" s="50"/>
      <c r="D189" s="50"/>
      <c r="E189" s="50"/>
      <c r="F189" s="50"/>
      <c r="G189" s="50"/>
      <c r="H189" s="110"/>
      <c r="I189" s="50"/>
      <c r="J189" s="110"/>
      <c r="L189" s="111"/>
      <c r="N189" s="111"/>
      <c r="P189" s="111"/>
      <c r="T189" s="78"/>
      <c r="V189" s="50"/>
      <c r="W189" s="50"/>
      <c r="Z189" s="50"/>
      <c r="AA189" s="50"/>
      <c r="AB189" s="50"/>
      <c r="AC189" s="50"/>
      <c r="AD189" s="50"/>
      <c r="AE189" s="110"/>
      <c r="AF189" s="50"/>
      <c r="AG189" s="110"/>
      <c r="AH189" s="50"/>
      <c r="AI189" s="110"/>
      <c r="AJ189" s="50"/>
      <c r="AK189" s="110"/>
      <c r="AL189" s="50"/>
      <c r="AM189" s="110"/>
      <c r="AN189" s="126"/>
      <c r="AO189" s="50"/>
    </row>
    <row r="190" spans="3:41" s="54" customFormat="1" x14ac:dyDescent="0.3">
      <c r="C190" s="50"/>
      <c r="D190" s="50"/>
      <c r="E190" s="50"/>
      <c r="F190" s="50"/>
      <c r="G190" s="50"/>
      <c r="H190" s="110"/>
      <c r="I190" s="50"/>
      <c r="J190" s="110"/>
      <c r="L190" s="111"/>
      <c r="N190" s="111"/>
      <c r="P190" s="111"/>
      <c r="T190" s="78"/>
      <c r="V190" s="50"/>
      <c r="W190" s="50"/>
      <c r="Z190" s="50"/>
      <c r="AA190" s="50"/>
      <c r="AB190" s="50"/>
      <c r="AC190" s="50"/>
      <c r="AD190" s="50"/>
      <c r="AE190" s="110"/>
      <c r="AF190" s="50"/>
      <c r="AG190" s="110"/>
      <c r="AH190" s="50"/>
      <c r="AI190" s="110"/>
      <c r="AJ190" s="50"/>
      <c r="AK190" s="110"/>
      <c r="AL190" s="50"/>
      <c r="AM190" s="110"/>
      <c r="AN190" s="126"/>
      <c r="AO190" s="50"/>
    </row>
    <row r="191" spans="3:41" s="54" customFormat="1" x14ac:dyDescent="0.3">
      <c r="C191" s="50"/>
      <c r="D191" s="50"/>
      <c r="E191" s="50"/>
      <c r="F191" s="50"/>
      <c r="G191" s="50"/>
      <c r="H191" s="110"/>
      <c r="I191" s="50"/>
      <c r="J191" s="110"/>
      <c r="L191" s="111"/>
      <c r="N191" s="111"/>
      <c r="P191" s="111"/>
      <c r="T191" s="78"/>
      <c r="V191" s="50"/>
      <c r="W191" s="50"/>
      <c r="Z191" s="50"/>
      <c r="AA191" s="50"/>
      <c r="AB191" s="50"/>
      <c r="AC191" s="50"/>
      <c r="AD191" s="50"/>
      <c r="AE191" s="110"/>
      <c r="AF191" s="50"/>
      <c r="AG191" s="110"/>
      <c r="AH191" s="50"/>
      <c r="AI191" s="110"/>
      <c r="AJ191" s="50"/>
      <c r="AK191" s="110"/>
      <c r="AL191" s="50"/>
      <c r="AM191" s="110"/>
      <c r="AN191" s="126"/>
      <c r="AO191" s="50"/>
    </row>
    <row r="192" spans="3:41" s="54" customFormat="1" x14ac:dyDescent="0.3">
      <c r="C192" s="50"/>
      <c r="D192" s="50"/>
      <c r="E192" s="50"/>
      <c r="F192" s="50"/>
      <c r="G192" s="50"/>
      <c r="H192" s="110"/>
      <c r="I192" s="50"/>
      <c r="J192" s="110"/>
      <c r="L192" s="111"/>
      <c r="N192" s="111"/>
      <c r="P192" s="111"/>
      <c r="T192" s="78"/>
      <c r="V192" s="50"/>
      <c r="W192" s="50"/>
      <c r="Z192" s="50"/>
      <c r="AA192" s="50"/>
      <c r="AB192" s="50"/>
      <c r="AC192" s="50"/>
      <c r="AD192" s="50"/>
      <c r="AE192" s="110"/>
      <c r="AF192" s="50"/>
      <c r="AG192" s="110"/>
      <c r="AH192" s="50"/>
      <c r="AI192" s="110"/>
      <c r="AJ192" s="50"/>
      <c r="AK192" s="110"/>
      <c r="AL192" s="50"/>
      <c r="AM192" s="110"/>
      <c r="AN192" s="126"/>
      <c r="AO192" s="50"/>
    </row>
    <row r="193" spans="3:41" s="54" customFormat="1" x14ac:dyDescent="0.3">
      <c r="C193" s="50"/>
      <c r="D193" s="50"/>
      <c r="E193" s="50"/>
      <c r="F193" s="50"/>
      <c r="G193" s="50"/>
      <c r="H193" s="110"/>
      <c r="I193" s="50"/>
      <c r="J193" s="110"/>
      <c r="L193" s="111"/>
      <c r="N193" s="111"/>
      <c r="P193" s="111"/>
      <c r="T193" s="78"/>
      <c r="V193" s="50"/>
      <c r="W193" s="50"/>
      <c r="Z193" s="50"/>
      <c r="AA193" s="50"/>
      <c r="AB193" s="50"/>
      <c r="AC193" s="50"/>
      <c r="AD193" s="50"/>
      <c r="AE193" s="110"/>
      <c r="AF193" s="50"/>
      <c r="AG193" s="110"/>
      <c r="AH193" s="50"/>
      <c r="AI193" s="110"/>
      <c r="AJ193" s="50"/>
      <c r="AK193" s="110"/>
      <c r="AL193" s="50"/>
      <c r="AM193" s="110"/>
      <c r="AN193" s="126"/>
      <c r="AO193" s="50"/>
    </row>
    <row r="194" spans="3:41" s="54" customFormat="1" x14ac:dyDescent="0.3">
      <c r="C194" s="50"/>
      <c r="D194" s="50"/>
      <c r="E194" s="50"/>
      <c r="F194" s="50"/>
      <c r="G194" s="50"/>
      <c r="H194" s="110"/>
      <c r="I194" s="50"/>
      <c r="J194" s="110"/>
      <c r="L194" s="111"/>
      <c r="N194" s="111"/>
      <c r="P194" s="111"/>
      <c r="T194" s="78"/>
      <c r="V194" s="50"/>
      <c r="W194" s="50"/>
      <c r="Z194" s="50"/>
      <c r="AA194" s="50"/>
      <c r="AB194" s="50"/>
      <c r="AC194" s="50"/>
      <c r="AD194" s="50"/>
      <c r="AE194" s="110"/>
      <c r="AF194" s="50"/>
      <c r="AG194" s="110"/>
      <c r="AH194" s="50"/>
      <c r="AI194" s="110"/>
      <c r="AJ194" s="50"/>
      <c r="AK194" s="110"/>
      <c r="AL194" s="50"/>
      <c r="AM194" s="110"/>
      <c r="AN194" s="126"/>
      <c r="AO194" s="50"/>
    </row>
    <row r="195" spans="3:41" s="54" customFormat="1" x14ac:dyDescent="0.3">
      <c r="C195" s="50"/>
      <c r="D195" s="50"/>
      <c r="E195" s="50"/>
      <c r="F195" s="50"/>
      <c r="G195" s="50"/>
      <c r="H195" s="110"/>
      <c r="I195" s="50"/>
      <c r="J195" s="110"/>
      <c r="L195" s="111"/>
      <c r="N195" s="111"/>
      <c r="P195" s="111"/>
      <c r="T195" s="78"/>
      <c r="V195" s="50"/>
      <c r="W195" s="50"/>
      <c r="Z195" s="50"/>
      <c r="AA195" s="50"/>
      <c r="AB195" s="50"/>
      <c r="AC195" s="50"/>
      <c r="AD195" s="50"/>
      <c r="AE195" s="110"/>
      <c r="AF195" s="50"/>
      <c r="AG195" s="110"/>
      <c r="AH195" s="50"/>
      <c r="AI195" s="110"/>
      <c r="AJ195" s="50"/>
      <c r="AK195" s="110"/>
      <c r="AL195" s="50"/>
      <c r="AM195" s="110"/>
      <c r="AN195" s="126"/>
      <c r="AO195" s="50"/>
    </row>
    <row r="196" spans="3:41" s="54" customFormat="1" x14ac:dyDescent="0.3">
      <c r="C196" s="50"/>
      <c r="D196" s="50"/>
      <c r="E196" s="50"/>
      <c r="F196" s="50"/>
      <c r="G196" s="50"/>
      <c r="H196" s="110"/>
      <c r="I196" s="50"/>
      <c r="J196" s="110"/>
      <c r="L196" s="111"/>
      <c r="N196" s="111"/>
      <c r="P196" s="111"/>
      <c r="T196" s="78"/>
      <c r="V196" s="50"/>
      <c r="W196" s="50"/>
      <c r="Z196" s="50"/>
      <c r="AA196" s="50"/>
      <c r="AB196" s="50"/>
      <c r="AC196" s="50"/>
      <c r="AD196" s="50"/>
      <c r="AE196" s="110"/>
      <c r="AF196" s="50"/>
      <c r="AG196" s="110"/>
      <c r="AH196" s="50"/>
      <c r="AI196" s="110"/>
      <c r="AJ196" s="50"/>
      <c r="AK196" s="110"/>
      <c r="AL196" s="50"/>
      <c r="AM196" s="110"/>
      <c r="AN196" s="126"/>
      <c r="AO196" s="50"/>
    </row>
    <row r="197" spans="3:41" s="54" customFormat="1" x14ac:dyDescent="0.3">
      <c r="C197" s="50"/>
      <c r="D197" s="50"/>
      <c r="E197" s="50"/>
      <c r="F197" s="50"/>
      <c r="G197" s="50"/>
      <c r="H197" s="110"/>
      <c r="I197" s="50"/>
      <c r="J197" s="110"/>
      <c r="L197" s="111"/>
      <c r="N197" s="111"/>
      <c r="P197" s="111"/>
      <c r="T197" s="78"/>
      <c r="V197" s="50"/>
      <c r="W197" s="50"/>
      <c r="Z197" s="50"/>
      <c r="AA197" s="50"/>
      <c r="AB197" s="50"/>
      <c r="AC197" s="50"/>
      <c r="AD197" s="50"/>
      <c r="AE197" s="110"/>
      <c r="AF197" s="50"/>
      <c r="AG197" s="110"/>
      <c r="AH197" s="50"/>
      <c r="AI197" s="110"/>
      <c r="AJ197" s="50"/>
      <c r="AK197" s="110"/>
      <c r="AL197" s="50"/>
      <c r="AM197" s="110"/>
      <c r="AN197" s="126"/>
      <c r="AO197" s="50"/>
    </row>
    <row r="198" spans="3:41" s="54" customFormat="1" x14ac:dyDescent="0.3">
      <c r="C198" s="50"/>
      <c r="D198" s="50"/>
      <c r="E198" s="50"/>
      <c r="F198" s="50"/>
      <c r="G198" s="50"/>
      <c r="H198" s="110"/>
      <c r="I198" s="50"/>
      <c r="J198" s="110"/>
      <c r="L198" s="111"/>
      <c r="N198" s="111"/>
      <c r="P198" s="111"/>
      <c r="T198" s="78"/>
      <c r="V198" s="50"/>
      <c r="W198" s="50"/>
      <c r="Z198" s="50"/>
      <c r="AA198" s="50"/>
      <c r="AB198" s="50"/>
      <c r="AC198" s="50"/>
      <c r="AD198" s="50"/>
      <c r="AE198" s="110"/>
      <c r="AF198" s="50"/>
      <c r="AG198" s="110"/>
      <c r="AH198" s="50"/>
      <c r="AI198" s="110"/>
      <c r="AJ198" s="50"/>
      <c r="AK198" s="110"/>
      <c r="AL198" s="50"/>
      <c r="AM198" s="110"/>
      <c r="AN198" s="126"/>
      <c r="AO198" s="50"/>
    </row>
    <row r="199" spans="3:41" s="54" customFormat="1" x14ac:dyDescent="0.3">
      <c r="C199" s="50"/>
      <c r="D199" s="50"/>
      <c r="E199" s="50"/>
      <c r="F199" s="50"/>
      <c r="G199" s="50"/>
      <c r="H199" s="110"/>
      <c r="I199" s="50"/>
      <c r="J199" s="110"/>
      <c r="L199" s="111"/>
      <c r="N199" s="111"/>
      <c r="P199" s="111"/>
      <c r="T199" s="78"/>
      <c r="V199" s="50"/>
      <c r="W199" s="50"/>
      <c r="Z199" s="50"/>
      <c r="AA199" s="50"/>
      <c r="AB199" s="50"/>
      <c r="AC199" s="50"/>
      <c r="AD199" s="50"/>
      <c r="AE199" s="110"/>
      <c r="AF199" s="50"/>
      <c r="AG199" s="110"/>
      <c r="AH199" s="50"/>
      <c r="AI199" s="110"/>
      <c r="AJ199" s="50"/>
      <c r="AK199" s="110"/>
      <c r="AL199" s="50"/>
      <c r="AM199" s="110"/>
      <c r="AN199" s="126"/>
      <c r="AO199" s="50"/>
    </row>
    <row r="200" spans="3:41" s="54" customFormat="1" x14ac:dyDescent="0.3">
      <c r="C200" s="50"/>
      <c r="D200" s="50"/>
      <c r="E200" s="50"/>
      <c r="F200" s="50"/>
      <c r="G200" s="50"/>
      <c r="H200" s="110"/>
      <c r="I200" s="50"/>
      <c r="J200" s="110"/>
      <c r="L200" s="111"/>
      <c r="N200" s="111"/>
      <c r="P200" s="111"/>
      <c r="T200" s="78"/>
      <c r="V200" s="50"/>
      <c r="W200" s="50"/>
      <c r="Z200" s="50"/>
      <c r="AA200" s="50"/>
      <c r="AB200" s="50"/>
      <c r="AC200" s="50"/>
      <c r="AD200" s="50"/>
      <c r="AE200" s="110"/>
      <c r="AF200" s="50"/>
      <c r="AG200" s="110"/>
      <c r="AH200" s="50"/>
      <c r="AI200" s="110"/>
      <c r="AJ200" s="50"/>
      <c r="AK200" s="110"/>
      <c r="AL200" s="50"/>
      <c r="AM200" s="110"/>
      <c r="AN200" s="126"/>
      <c r="AO200" s="50"/>
    </row>
    <row r="201" spans="3:41" s="54" customFormat="1" x14ac:dyDescent="0.3">
      <c r="C201" s="50"/>
      <c r="D201" s="50"/>
      <c r="E201" s="50"/>
      <c r="F201" s="50"/>
      <c r="G201" s="50"/>
      <c r="H201" s="110"/>
      <c r="I201" s="50"/>
      <c r="J201" s="110"/>
      <c r="L201" s="111"/>
      <c r="N201" s="111"/>
      <c r="P201" s="111"/>
      <c r="T201" s="78"/>
      <c r="V201" s="50"/>
      <c r="W201" s="50"/>
      <c r="Z201" s="50"/>
      <c r="AA201" s="50"/>
      <c r="AB201" s="50"/>
      <c r="AC201" s="50"/>
      <c r="AD201" s="50"/>
      <c r="AE201" s="110"/>
      <c r="AF201" s="50"/>
      <c r="AG201" s="110"/>
      <c r="AH201" s="50"/>
      <c r="AI201" s="110"/>
      <c r="AJ201" s="50"/>
      <c r="AK201" s="110"/>
      <c r="AL201" s="50"/>
      <c r="AM201" s="110"/>
      <c r="AN201" s="126"/>
      <c r="AO201" s="50"/>
    </row>
    <row r="202" spans="3:41" s="54" customFormat="1" x14ac:dyDescent="0.3">
      <c r="C202" s="50"/>
      <c r="D202" s="50"/>
      <c r="E202" s="50"/>
      <c r="F202" s="50"/>
      <c r="G202" s="50"/>
      <c r="H202" s="110"/>
      <c r="I202" s="50"/>
      <c r="J202" s="110"/>
      <c r="L202" s="111"/>
      <c r="N202" s="111"/>
      <c r="P202" s="111"/>
      <c r="T202" s="78"/>
      <c r="V202" s="50"/>
      <c r="W202" s="50"/>
      <c r="Z202" s="50"/>
      <c r="AA202" s="50"/>
      <c r="AB202" s="50"/>
      <c r="AC202" s="50"/>
      <c r="AD202" s="50"/>
      <c r="AE202" s="110"/>
      <c r="AF202" s="50"/>
      <c r="AG202" s="110"/>
      <c r="AH202" s="50"/>
      <c r="AI202" s="110"/>
      <c r="AJ202" s="50"/>
      <c r="AK202" s="110"/>
      <c r="AL202" s="50"/>
      <c r="AM202" s="110"/>
      <c r="AN202" s="126"/>
      <c r="AO202" s="50"/>
    </row>
    <row r="203" spans="3:41" s="54" customFormat="1" x14ac:dyDescent="0.3">
      <c r="C203" s="50"/>
      <c r="D203" s="50"/>
      <c r="E203" s="50"/>
      <c r="F203" s="50"/>
      <c r="G203" s="50"/>
      <c r="H203" s="110"/>
      <c r="I203" s="50"/>
      <c r="J203" s="110"/>
      <c r="L203" s="111"/>
      <c r="N203" s="111"/>
      <c r="P203" s="111"/>
      <c r="T203" s="78"/>
      <c r="V203" s="50"/>
      <c r="W203" s="50"/>
      <c r="Z203" s="50"/>
      <c r="AA203" s="50"/>
      <c r="AB203" s="50"/>
      <c r="AC203" s="50"/>
      <c r="AD203" s="50"/>
      <c r="AE203" s="110"/>
      <c r="AF203" s="50"/>
      <c r="AG203" s="110"/>
      <c r="AH203" s="50"/>
      <c r="AI203" s="110"/>
      <c r="AJ203" s="50"/>
      <c r="AK203" s="110"/>
      <c r="AL203" s="50"/>
      <c r="AM203" s="110"/>
      <c r="AN203" s="126"/>
      <c r="AO203" s="50"/>
    </row>
    <row r="204" spans="3:41" s="54" customFormat="1" x14ac:dyDescent="0.3">
      <c r="C204" s="50"/>
      <c r="D204" s="50"/>
      <c r="E204" s="50"/>
      <c r="F204" s="50"/>
      <c r="G204" s="50"/>
      <c r="H204" s="110"/>
      <c r="I204" s="50"/>
      <c r="J204" s="110"/>
      <c r="L204" s="111"/>
      <c r="N204" s="111"/>
      <c r="P204" s="111"/>
      <c r="T204" s="78"/>
      <c r="V204" s="50"/>
      <c r="W204" s="50"/>
      <c r="Z204" s="50"/>
      <c r="AA204" s="50"/>
      <c r="AB204" s="50"/>
      <c r="AC204" s="50"/>
      <c r="AD204" s="50"/>
      <c r="AE204" s="110"/>
      <c r="AF204" s="50"/>
      <c r="AG204" s="110"/>
      <c r="AH204" s="50"/>
      <c r="AI204" s="110"/>
      <c r="AJ204" s="50"/>
      <c r="AK204" s="110"/>
      <c r="AL204" s="50"/>
      <c r="AM204" s="110"/>
      <c r="AN204" s="126"/>
      <c r="AO204" s="50"/>
    </row>
    <row r="205" spans="3:41" s="54" customFormat="1" x14ac:dyDescent="0.3">
      <c r="C205" s="50"/>
      <c r="D205" s="50"/>
      <c r="E205" s="50"/>
      <c r="F205" s="50"/>
      <c r="G205" s="50"/>
      <c r="H205" s="110"/>
      <c r="I205" s="50"/>
      <c r="J205" s="110"/>
      <c r="L205" s="111"/>
      <c r="N205" s="111"/>
      <c r="P205" s="111"/>
      <c r="T205" s="78"/>
      <c r="V205" s="50"/>
      <c r="W205" s="50"/>
      <c r="Z205" s="50"/>
      <c r="AA205" s="50"/>
      <c r="AB205" s="50"/>
      <c r="AC205" s="50"/>
      <c r="AD205" s="50"/>
      <c r="AE205" s="110"/>
      <c r="AF205" s="50"/>
      <c r="AG205" s="110"/>
      <c r="AH205" s="50"/>
      <c r="AI205" s="110"/>
      <c r="AJ205" s="50"/>
      <c r="AK205" s="110"/>
      <c r="AL205" s="50"/>
      <c r="AM205" s="110"/>
      <c r="AN205" s="126"/>
      <c r="AO205" s="50"/>
    </row>
    <row r="206" spans="3:41" s="54" customFormat="1" x14ac:dyDescent="0.3">
      <c r="C206" s="50"/>
      <c r="D206" s="50"/>
      <c r="E206" s="50"/>
      <c r="F206" s="50"/>
      <c r="G206" s="50"/>
      <c r="H206" s="110"/>
      <c r="I206" s="50"/>
      <c r="J206" s="110"/>
      <c r="L206" s="111"/>
      <c r="N206" s="111"/>
      <c r="P206" s="111"/>
      <c r="T206" s="78"/>
      <c r="V206" s="50"/>
      <c r="W206" s="50"/>
      <c r="Z206" s="50"/>
      <c r="AA206" s="50"/>
      <c r="AB206" s="50"/>
      <c r="AC206" s="50"/>
      <c r="AD206" s="50"/>
      <c r="AE206" s="110"/>
      <c r="AF206" s="50"/>
      <c r="AG206" s="110"/>
      <c r="AH206" s="50"/>
      <c r="AI206" s="110"/>
      <c r="AJ206" s="50"/>
      <c r="AK206" s="110"/>
      <c r="AL206" s="50"/>
      <c r="AM206" s="110"/>
      <c r="AN206" s="126"/>
      <c r="AO206" s="50"/>
    </row>
    <row r="207" spans="3:41" s="54" customFormat="1" x14ac:dyDescent="0.3">
      <c r="C207" s="50"/>
      <c r="D207" s="50"/>
      <c r="E207" s="50"/>
      <c r="F207" s="50"/>
      <c r="G207" s="50"/>
      <c r="H207" s="110"/>
      <c r="I207" s="50"/>
      <c r="J207" s="110"/>
      <c r="L207" s="111"/>
      <c r="N207" s="111"/>
      <c r="P207" s="111"/>
      <c r="T207" s="78"/>
      <c r="V207" s="50"/>
      <c r="W207" s="50"/>
      <c r="Z207" s="50"/>
      <c r="AA207" s="50"/>
      <c r="AB207" s="50"/>
      <c r="AC207" s="50"/>
      <c r="AD207" s="50"/>
      <c r="AE207" s="110"/>
      <c r="AF207" s="50"/>
      <c r="AG207" s="110"/>
      <c r="AH207" s="50"/>
      <c r="AI207" s="110"/>
      <c r="AJ207" s="50"/>
      <c r="AK207" s="110"/>
      <c r="AL207" s="50"/>
      <c r="AM207" s="110"/>
      <c r="AN207" s="126"/>
      <c r="AO207" s="50"/>
    </row>
    <row r="208" spans="3:41" s="54" customFormat="1" x14ac:dyDescent="0.3">
      <c r="C208" s="50"/>
      <c r="D208" s="50"/>
      <c r="E208" s="50"/>
      <c r="F208" s="50"/>
      <c r="G208" s="50"/>
      <c r="H208" s="110"/>
      <c r="I208" s="50"/>
      <c r="J208" s="110"/>
      <c r="L208" s="111"/>
      <c r="N208" s="111"/>
      <c r="P208" s="111"/>
      <c r="T208" s="78"/>
      <c r="V208" s="50"/>
      <c r="W208" s="50"/>
      <c r="Z208" s="50"/>
      <c r="AA208" s="50"/>
      <c r="AB208" s="50"/>
      <c r="AC208" s="50"/>
      <c r="AD208" s="50"/>
      <c r="AE208" s="110"/>
      <c r="AF208" s="50"/>
      <c r="AG208" s="110"/>
      <c r="AH208" s="50"/>
      <c r="AI208" s="110"/>
      <c r="AJ208" s="50"/>
      <c r="AK208" s="110"/>
      <c r="AL208" s="50"/>
      <c r="AM208" s="110"/>
      <c r="AN208" s="126"/>
      <c r="AO208" s="50"/>
    </row>
    <row r="209" spans="3:41" s="54" customFormat="1" x14ac:dyDescent="0.3">
      <c r="C209" s="50"/>
      <c r="D209" s="50"/>
      <c r="E209" s="50"/>
      <c r="F209" s="50"/>
      <c r="G209" s="50"/>
      <c r="H209" s="110"/>
      <c r="I209" s="50"/>
      <c r="J209" s="110"/>
      <c r="L209" s="111"/>
      <c r="N209" s="111"/>
      <c r="P209" s="111"/>
      <c r="T209" s="78"/>
      <c r="V209" s="50"/>
      <c r="W209" s="50"/>
      <c r="Z209" s="50"/>
      <c r="AA209" s="50"/>
      <c r="AB209" s="50"/>
      <c r="AC209" s="50"/>
      <c r="AD209" s="50"/>
      <c r="AE209" s="110"/>
      <c r="AF209" s="50"/>
      <c r="AG209" s="110"/>
      <c r="AH209" s="50"/>
      <c r="AI209" s="110"/>
      <c r="AJ209" s="50"/>
      <c r="AK209" s="110"/>
      <c r="AL209" s="50"/>
      <c r="AM209" s="110"/>
      <c r="AN209" s="126"/>
      <c r="AO209" s="50"/>
    </row>
    <row r="210" spans="3:41" s="54" customFormat="1" x14ac:dyDescent="0.3">
      <c r="C210" s="50"/>
      <c r="D210" s="50"/>
      <c r="E210" s="50"/>
      <c r="F210" s="50"/>
      <c r="G210" s="50"/>
      <c r="H210" s="110"/>
      <c r="I210" s="50"/>
      <c r="J210" s="110"/>
      <c r="L210" s="111"/>
      <c r="N210" s="111"/>
      <c r="P210" s="111"/>
      <c r="T210" s="78"/>
      <c r="V210" s="50"/>
      <c r="W210" s="50"/>
      <c r="Z210" s="50"/>
      <c r="AA210" s="50"/>
      <c r="AB210" s="50"/>
      <c r="AC210" s="50"/>
      <c r="AD210" s="50"/>
      <c r="AE210" s="110"/>
      <c r="AF210" s="50"/>
      <c r="AG210" s="110"/>
      <c r="AH210" s="50"/>
      <c r="AI210" s="110"/>
      <c r="AJ210" s="50"/>
      <c r="AK210" s="110"/>
      <c r="AL210" s="50"/>
      <c r="AM210" s="110"/>
      <c r="AN210" s="126"/>
      <c r="AO210" s="50"/>
    </row>
    <row r="211" spans="3:41" s="54" customFormat="1" x14ac:dyDescent="0.3">
      <c r="C211" s="50"/>
      <c r="D211" s="50"/>
      <c r="E211" s="50"/>
      <c r="F211" s="50"/>
      <c r="G211" s="50"/>
      <c r="H211" s="110"/>
      <c r="I211" s="50"/>
      <c r="J211" s="110"/>
      <c r="L211" s="111"/>
      <c r="N211" s="111"/>
      <c r="P211" s="111"/>
      <c r="T211" s="78"/>
      <c r="V211" s="50"/>
      <c r="W211" s="50"/>
      <c r="Z211" s="50"/>
      <c r="AA211" s="50"/>
      <c r="AB211" s="50"/>
      <c r="AC211" s="50"/>
      <c r="AD211" s="50"/>
      <c r="AE211" s="110"/>
      <c r="AF211" s="50"/>
      <c r="AG211" s="110"/>
      <c r="AH211" s="50"/>
      <c r="AI211" s="110"/>
      <c r="AJ211" s="50"/>
      <c r="AK211" s="110"/>
      <c r="AL211" s="50"/>
      <c r="AM211" s="110"/>
      <c r="AN211" s="126"/>
      <c r="AO211" s="50"/>
    </row>
    <row r="212" spans="3:41" s="54" customFormat="1" x14ac:dyDescent="0.3">
      <c r="C212" s="50"/>
      <c r="D212" s="50"/>
      <c r="E212" s="50"/>
      <c r="F212" s="50"/>
      <c r="G212" s="50"/>
      <c r="H212" s="110"/>
      <c r="I212" s="50"/>
      <c r="J212" s="110"/>
      <c r="L212" s="111"/>
      <c r="N212" s="111"/>
      <c r="P212" s="111"/>
      <c r="T212" s="78"/>
      <c r="V212" s="50"/>
      <c r="W212" s="50"/>
      <c r="Z212" s="50"/>
      <c r="AA212" s="50"/>
      <c r="AB212" s="50"/>
      <c r="AC212" s="50"/>
      <c r="AD212" s="50"/>
      <c r="AE212" s="110"/>
      <c r="AF212" s="50"/>
      <c r="AG212" s="110"/>
      <c r="AH212" s="50"/>
      <c r="AI212" s="110"/>
      <c r="AJ212" s="50"/>
      <c r="AK212" s="110"/>
      <c r="AL212" s="50"/>
      <c r="AM212" s="110"/>
      <c r="AN212" s="126"/>
      <c r="AO212" s="50"/>
    </row>
    <row r="213" spans="3:41" s="54" customFormat="1" x14ac:dyDescent="0.3">
      <c r="C213" s="50"/>
      <c r="D213" s="50"/>
      <c r="E213" s="50"/>
      <c r="F213" s="50"/>
      <c r="G213" s="50"/>
      <c r="H213" s="110"/>
      <c r="I213" s="50"/>
      <c r="J213" s="110"/>
      <c r="L213" s="111"/>
      <c r="N213" s="111"/>
      <c r="P213" s="111"/>
      <c r="T213" s="78"/>
      <c r="V213" s="50"/>
      <c r="W213" s="50"/>
      <c r="Z213" s="50"/>
      <c r="AA213" s="50"/>
      <c r="AB213" s="50"/>
      <c r="AC213" s="50"/>
      <c r="AD213" s="50"/>
      <c r="AE213" s="110"/>
      <c r="AF213" s="50"/>
      <c r="AG213" s="110"/>
      <c r="AH213" s="50"/>
      <c r="AI213" s="110"/>
      <c r="AJ213" s="50"/>
      <c r="AK213" s="110"/>
      <c r="AL213" s="50"/>
      <c r="AM213" s="110"/>
      <c r="AN213" s="126"/>
      <c r="AO213" s="50"/>
    </row>
    <row r="214" spans="3:41" s="54" customFormat="1" x14ac:dyDescent="0.3">
      <c r="C214" s="50"/>
      <c r="D214" s="50"/>
      <c r="E214" s="50"/>
      <c r="F214" s="50"/>
      <c r="G214" s="50"/>
      <c r="H214" s="110"/>
      <c r="I214" s="50"/>
      <c r="J214" s="110"/>
      <c r="L214" s="111"/>
      <c r="N214" s="111"/>
      <c r="P214" s="111"/>
      <c r="T214" s="78"/>
      <c r="V214" s="50"/>
      <c r="W214" s="50"/>
      <c r="Z214" s="50"/>
      <c r="AA214" s="50"/>
      <c r="AB214" s="50"/>
      <c r="AC214" s="50"/>
      <c r="AD214" s="50"/>
      <c r="AE214" s="110"/>
      <c r="AF214" s="50"/>
      <c r="AG214" s="110"/>
      <c r="AH214" s="50"/>
      <c r="AI214" s="110"/>
      <c r="AJ214" s="50"/>
      <c r="AK214" s="110"/>
      <c r="AL214" s="50"/>
      <c r="AM214" s="110"/>
      <c r="AN214" s="126"/>
      <c r="AO214" s="50"/>
    </row>
    <row r="215" spans="3:41" s="54" customFormat="1" x14ac:dyDescent="0.3">
      <c r="C215" s="50"/>
      <c r="D215" s="50"/>
      <c r="E215" s="50"/>
      <c r="F215" s="50"/>
      <c r="G215" s="50"/>
      <c r="H215" s="110"/>
      <c r="I215" s="50"/>
      <c r="J215" s="110"/>
      <c r="L215" s="111"/>
      <c r="N215" s="111"/>
      <c r="P215" s="111"/>
      <c r="T215" s="78"/>
      <c r="V215" s="50"/>
      <c r="W215" s="50"/>
      <c r="Z215" s="50"/>
      <c r="AA215" s="50"/>
      <c r="AB215" s="50"/>
      <c r="AC215" s="50"/>
      <c r="AD215" s="50"/>
      <c r="AE215" s="110"/>
      <c r="AF215" s="50"/>
      <c r="AG215" s="110"/>
      <c r="AH215" s="50"/>
      <c r="AI215" s="110"/>
      <c r="AJ215" s="50"/>
      <c r="AK215" s="110"/>
      <c r="AL215" s="50"/>
      <c r="AM215" s="110"/>
      <c r="AN215" s="126"/>
      <c r="AO215" s="50"/>
    </row>
    <row r="216" spans="3:41" s="54" customFormat="1" x14ac:dyDescent="0.3">
      <c r="C216" s="50"/>
      <c r="D216" s="50"/>
      <c r="E216" s="50"/>
      <c r="F216" s="50"/>
      <c r="G216" s="50"/>
      <c r="H216" s="110"/>
      <c r="I216" s="50"/>
      <c r="J216" s="110"/>
      <c r="L216" s="111"/>
      <c r="N216" s="111"/>
      <c r="P216" s="111"/>
      <c r="T216" s="78"/>
      <c r="V216" s="50"/>
      <c r="W216" s="50"/>
      <c r="Z216" s="50"/>
      <c r="AA216" s="50"/>
      <c r="AB216" s="50"/>
      <c r="AC216" s="50"/>
      <c r="AD216" s="50"/>
      <c r="AE216" s="110"/>
      <c r="AF216" s="50"/>
      <c r="AG216" s="110"/>
      <c r="AH216" s="50"/>
      <c r="AI216" s="110"/>
      <c r="AJ216" s="50"/>
      <c r="AK216" s="110"/>
      <c r="AL216" s="50"/>
      <c r="AM216" s="110"/>
      <c r="AN216" s="126"/>
      <c r="AO216" s="50"/>
    </row>
    <row r="217" spans="3:41" s="54" customFormat="1" x14ac:dyDescent="0.3">
      <c r="C217" s="50"/>
      <c r="D217" s="50"/>
      <c r="E217" s="50"/>
      <c r="F217" s="50"/>
      <c r="G217" s="50"/>
      <c r="H217" s="110"/>
      <c r="I217" s="50"/>
      <c r="J217" s="110"/>
      <c r="L217" s="111"/>
      <c r="N217" s="111"/>
      <c r="P217" s="111"/>
      <c r="T217" s="78"/>
      <c r="V217" s="50"/>
      <c r="W217" s="50"/>
      <c r="Z217" s="50"/>
      <c r="AA217" s="50"/>
      <c r="AB217" s="50"/>
      <c r="AC217" s="50"/>
      <c r="AD217" s="50"/>
      <c r="AE217" s="110"/>
      <c r="AF217" s="50"/>
      <c r="AG217" s="110"/>
      <c r="AH217" s="50"/>
      <c r="AI217" s="110"/>
      <c r="AJ217" s="50"/>
      <c r="AK217" s="110"/>
      <c r="AL217" s="50"/>
      <c r="AM217" s="110"/>
      <c r="AN217" s="126"/>
      <c r="AO217" s="50"/>
    </row>
    <row r="218" spans="3:41" s="54" customFormat="1" x14ac:dyDescent="0.3">
      <c r="C218" s="50"/>
      <c r="D218" s="50"/>
      <c r="E218" s="50"/>
      <c r="F218" s="50"/>
      <c r="G218" s="50"/>
      <c r="H218" s="110"/>
      <c r="I218" s="50"/>
      <c r="J218" s="110"/>
      <c r="L218" s="111"/>
      <c r="N218" s="111"/>
      <c r="P218" s="111"/>
      <c r="T218" s="78"/>
      <c r="V218" s="50"/>
      <c r="W218" s="50"/>
      <c r="Z218" s="50"/>
      <c r="AA218" s="50"/>
      <c r="AB218" s="50"/>
      <c r="AC218" s="50"/>
      <c r="AD218" s="50"/>
      <c r="AE218" s="110"/>
      <c r="AF218" s="50"/>
      <c r="AG218" s="110"/>
      <c r="AH218" s="50"/>
      <c r="AI218" s="110"/>
      <c r="AJ218" s="50"/>
      <c r="AK218" s="110"/>
      <c r="AL218" s="50"/>
      <c r="AM218" s="110"/>
      <c r="AN218" s="126"/>
      <c r="AO218" s="50"/>
    </row>
    <row r="219" spans="3:41" s="54" customFormat="1" x14ac:dyDescent="0.3">
      <c r="C219" s="50"/>
      <c r="D219" s="50"/>
      <c r="E219" s="50"/>
      <c r="F219" s="50"/>
      <c r="G219" s="50"/>
      <c r="H219" s="110"/>
      <c r="I219" s="50"/>
      <c r="J219" s="110"/>
      <c r="L219" s="111"/>
      <c r="N219" s="111"/>
      <c r="P219" s="111"/>
      <c r="T219" s="78"/>
      <c r="V219" s="50"/>
      <c r="W219" s="50"/>
      <c r="Z219" s="50"/>
      <c r="AA219" s="50"/>
      <c r="AB219" s="50"/>
      <c r="AC219" s="50"/>
      <c r="AD219" s="50"/>
      <c r="AE219" s="110"/>
      <c r="AF219" s="50"/>
      <c r="AG219" s="110"/>
      <c r="AH219" s="50"/>
      <c r="AI219" s="110"/>
      <c r="AJ219" s="50"/>
      <c r="AK219" s="110"/>
      <c r="AL219" s="50"/>
      <c r="AM219" s="110"/>
      <c r="AN219" s="126"/>
      <c r="AO219" s="50"/>
    </row>
    <row r="220" spans="3:41" s="54" customFormat="1" x14ac:dyDescent="0.3">
      <c r="C220" s="50"/>
      <c r="D220" s="50"/>
      <c r="E220" s="50"/>
      <c r="F220" s="50"/>
      <c r="G220" s="50"/>
      <c r="H220" s="110"/>
      <c r="I220" s="50"/>
      <c r="J220" s="110"/>
      <c r="L220" s="111"/>
      <c r="N220" s="111"/>
      <c r="P220" s="111"/>
      <c r="T220" s="78"/>
      <c r="V220" s="50"/>
      <c r="W220" s="50"/>
      <c r="Z220" s="50"/>
      <c r="AA220" s="50"/>
      <c r="AB220" s="50"/>
      <c r="AC220" s="50"/>
      <c r="AD220" s="50"/>
      <c r="AE220" s="110"/>
      <c r="AF220" s="50"/>
      <c r="AG220" s="110"/>
      <c r="AH220" s="50"/>
      <c r="AI220" s="110"/>
      <c r="AJ220" s="50"/>
      <c r="AK220" s="110"/>
      <c r="AL220" s="50"/>
      <c r="AM220" s="110"/>
      <c r="AN220" s="126"/>
      <c r="AO220" s="50"/>
    </row>
    <row r="221" spans="3:41" s="54" customFormat="1" x14ac:dyDescent="0.3">
      <c r="C221" s="50"/>
      <c r="D221" s="50"/>
      <c r="E221" s="50"/>
      <c r="F221" s="50"/>
      <c r="G221" s="50"/>
      <c r="H221" s="110"/>
      <c r="I221" s="50"/>
      <c r="J221" s="110"/>
      <c r="L221" s="111"/>
      <c r="N221" s="111"/>
      <c r="P221" s="111"/>
      <c r="T221" s="78"/>
      <c r="V221" s="50"/>
      <c r="W221" s="50"/>
      <c r="Z221" s="50"/>
      <c r="AA221" s="50"/>
      <c r="AB221" s="50"/>
      <c r="AC221" s="50"/>
      <c r="AD221" s="50"/>
      <c r="AE221" s="110"/>
      <c r="AF221" s="50"/>
      <c r="AG221" s="110"/>
      <c r="AH221" s="50"/>
      <c r="AI221" s="110"/>
      <c r="AJ221" s="50"/>
      <c r="AK221" s="110"/>
      <c r="AL221" s="50"/>
      <c r="AM221" s="110"/>
      <c r="AN221" s="126"/>
      <c r="AO221" s="50"/>
    </row>
    <row r="222" spans="3:41" s="54" customFormat="1" x14ac:dyDescent="0.3">
      <c r="C222" s="50"/>
      <c r="D222" s="50"/>
      <c r="E222" s="50"/>
      <c r="F222" s="50"/>
      <c r="G222" s="50"/>
      <c r="H222" s="110"/>
      <c r="I222" s="50"/>
      <c r="J222" s="110"/>
      <c r="L222" s="111"/>
      <c r="N222" s="111"/>
      <c r="P222" s="111"/>
      <c r="T222" s="78"/>
      <c r="V222" s="50"/>
      <c r="W222" s="50"/>
      <c r="Z222" s="50"/>
      <c r="AA222" s="50"/>
      <c r="AB222" s="50"/>
      <c r="AC222" s="50"/>
      <c r="AD222" s="50"/>
      <c r="AE222" s="110"/>
      <c r="AF222" s="50"/>
      <c r="AG222" s="110"/>
      <c r="AH222" s="50"/>
      <c r="AI222" s="110"/>
      <c r="AJ222" s="50"/>
      <c r="AK222" s="110"/>
      <c r="AL222" s="50"/>
      <c r="AM222" s="110"/>
      <c r="AN222" s="126"/>
      <c r="AO222" s="50"/>
    </row>
    <row r="223" spans="3:41" s="54" customFormat="1" x14ac:dyDescent="0.3">
      <c r="C223" s="50"/>
      <c r="D223" s="50"/>
      <c r="E223" s="50"/>
      <c r="F223" s="50"/>
      <c r="G223" s="50"/>
      <c r="H223" s="110"/>
      <c r="I223" s="50"/>
      <c r="J223" s="110"/>
      <c r="L223" s="111"/>
      <c r="N223" s="111"/>
      <c r="P223" s="111"/>
      <c r="T223" s="78"/>
      <c r="V223" s="50"/>
      <c r="W223" s="50"/>
      <c r="Z223" s="50"/>
      <c r="AA223" s="50"/>
      <c r="AB223" s="50"/>
      <c r="AC223" s="50"/>
      <c r="AD223" s="50"/>
      <c r="AE223" s="110"/>
      <c r="AF223" s="50"/>
      <c r="AG223" s="110"/>
      <c r="AH223" s="50"/>
      <c r="AI223" s="110"/>
      <c r="AJ223" s="50"/>
      <c r="AK223" s="110"/>
      <c r="AL223" s="50"/>
      <c r="AM223" s="110"/>
      <c r="AN223" s="126"/>
      <c r="AO223" s="50"/>
    </row>
    <row r="224" spans="3:41" s="54" customFormat="1" x14ac:dyDescent="0.3">
      <c r="C224" s="50"/>
      <c r="D224" s="50"/>
      <c r="E224" s="50"/>
      <c r="F224" s="50"/>
      <c r="G224" s="50"/>
      <c r="H224" s="110"/>
      <c r="I224" s="50"/>
      <c r="J224" s="110"/>
      <c r="L224" s="111"/>
      <c r="N224" s="111"/>
      <c r="P224" s="111"/>
      <c r="T224" s="78"/>
      <c r="V224" s="50"/>
      <c r="W224" s="50"/>
      <c r="Z224" s="50"/>
      <c r="AA224" s="50"/>
      <c r="AB224" s="50"/>
      <c r="AC224" s="50"/>
      <c r="AD224" s="50"/>
      <c r="AE224" s="110"/>
      <c r="AF224" s="50"/>
      <c r="AG224" s="110"/>
      <c r="AH224" s="50"/>
      <c r="AI224" s="110"/>
      <c r="AJ224" s="50"/>
      <c r="AK224" s="110"/>
      <c r="AL224" s="50"/>
      <c r="AM224" s="110"/>
      <c r="AN224" s="126"/>
      <c r="AO224" s="50"/>
    </row>
    <row r="225" spans="3:41" s="54" customFormat="1" x14ac:dyDescent="0.3">
      <c r="C225" s="50"/>
      <c r="D225" s="50"/>
      <c r="E225" s="50"/>
      <c r="F225" s="50"/>
      <c r="G225" s="50"/>
      <c r="H225" s="110"/>
      <c r="I225" s="50"/>
      <c r="J225" s="110"/>
      <c r="L225" s="111"/>
      <c r="N225" s="111"/>
      <c r="P225" s="111"/>
      <c r="T225" s="78"/>
      <c r="V225" s="50"/>
      <c r="W225" s="50"/>
      <c r="Z225" s="50"/>
      <c r="AA225" s="50"/>
      <c r="AB225" s="50"/>
      <c r="AC225" s="50"/>
      <c r="AD225" s="50"/>
      <c r="AE225" s="110"/>
      <c r="AF225" s="50"/>
      <c r="AG225" s="110"/>
      <c r="AH225" s="50"/>
      <c r="AI225" s="110"/>
      <c r="AJ225" s="50"/>
      <c r="AK225" s="110"/>
      <c r="AL225" s="50"/>
      <c r="AM225" s="110"/>
      <c r="AN225" s="126"/>
      <c r="AO225" s="50"/>
    </row>
    <row r="226" spans="3:41" s="54" customFormat="1" x14ac:dyDescent="0.3">
      <c r="C226" s="50"/>
      <c r="D226" s="50"/>
      <c r="E226" s="50"/>
      <c r="F226" s="50"/>
      <c r="G226" s="50"/>
      <c r="H226" s="110"/>
      <c r="I226" s="50"/>
      <c r="J226" s="110"/>
      <c r="L226" s="111"/>
      <c r="N226" s="111"/>
      <c r="P226" s="111"/>
      <c r="T226" s="78"/>
      <c r="V226" s="50"/>
      <c r="W226" s="50"/>
      <c r="Z226" s="50"/>
      <c r="AA226" s="50"/>
      <c r="AB226" s="50"/>
      <c r="AC226" s="50"/>
      <c r="AD226" s="50"/>
      <c r="AE226" s="110"/>
      <c r="AF226" s="50"/>
      <c r="AG226" s="110"/>
      <c r="AH226" s="50"/>
      <c r="AI226" s="110"/>
      <c r="AJ226" s="50"/>
      <c r="AK226" s="110"/>
      <c r="AL226" s="50"/>
      <c r="AM226" s="110"/>
      <c r="AN226" s="126"/>
      <c r="AO226" s="50"/>
    </row>
    <row r="227" spans="3:41" s="54" customFormat="1" x14ac:dyDescent="0.3">
      <c r="C227" s="50"/>
      <c r="D227" s="50"/>
      <c r="E227" s="50"/>
      <c r="F227" s="50"/>
      <c r="G227" s="50"/>
      <c r="H227" s="110"/>
      <c r="I227" s="50"/>
      <c r="J227" s="110"/>
      <c r="L227" s="111"/>
      <c r="N227" s="111"/>
      <c r="P227" s="111"/>
      <c r="T227" s="78"/>
      <c r="V227" s="50"/>
      <c r="W227" s="50"/>
      <c r="Z227" s="50"/>
      <c r="AA227" s="50"/>
      <c r="AB227" s="50"/>
      <c r="AC227" s="50"/>
      <c r="AD227" s="50"/>
      <c r="AE227" s="110"/>
      <c r="AF227" s="50"/>
      <c r="AG227" s="110"/>
      <c r="AH227" s="50"/>
      <c r="AI227" s="110"/>
      <c r="AJ227" s="50"/>
      <c r="AK227" s="110"/>
      <c r="AL227" s="50"/>
      <c r="AM227" s="110"/>
      <c r="AN227" s="126"/>
      <c r="AO227" s="50"/>
    </row>
    <row r="228" spans="3:41" s="54" customFormat="1" x14ac:dyDescent="0.3">
      <c r="C228" s="50"/>
      <c r="D228" s="50"/>
      <c r="E228" s="50"/>
      <c r="F228" s="50"/>
      <c r="G228" s="50"/>
      <c r="H228" s="110"/>
      <c r="I228" s="50"/>
      <c r="J228" s="110"/>
      <c r="L228" s="111"/>
      <c r="N228" s="111"/>
      <c r="P228" s="111"/>
      <c r="T228" s="78"/>
      <c r="V228" s="50"/>
      <c r="W228" s="50"/>
      <c r="Z228" s="50"/>
      <c r="AA228" s="50"/>
      <c r="AB228" s="50"/>
      <c r="AC228" s="50"/>
      <c r="AD228" s="50"/>
      <c r="AE228" s="110"/>
      <c r="AF228" s="50"/>
      <c r="AG228" s="110"/>
      <c r="AH228" s="50"/>
      <c r="AI228" s="110"/>
      <c r="AJ228" s="50"/>
      <c r="AK228" s="110"/>
      <c r="AL228" s="50"/>
      <c r="AM228" s="110"/>
      <c r="AN228" s="126"/>
      <c r="AO228" s="50"/>
    </row>
    <row r="229" spans="3:41" s="54" customFormat="1" x14ac:dyDescent="0.3">
      <c r="C229" s="50"/>
      <c r="D229" s="50"/>
      <c r="E229" s="50"/>
      <c r="F229" s="50"/>
      <c r="G229" s="50"/>
      <c r="H229" s="110"/>
      <c r="I229" s="50"/>
      <c r="J229" s="110"/>
      <c r="L229" s="111"/>
      <c r="N229" s="111"/>
      <c r="P229" s="111"/>
      <c r="T229" s="78"/>
      <c r="V229" s="50"/>
      <c r="W229" s="50"/>
      <c r="Z229" s="50"/>
      <c r="AA229" s="50"/>
      <c r="AB229" s="50"/>
      <c r="AC229" s="50"/>
      <c r="AD229" s="50"/>
      <c r="AE229" s="110"/>
      <c r="AF229" s="50"/>
      <c r="AG229" s="110"/>
      <c r="AH229" s="50"/>
      <c r="AI229" s="110"/>
      <c r="AJ229" s="50"/>
      <c r="AK229" s="110"/>
      <c r="AL229" s="50"/>
      <c r="AM229" s="110"/>
      <c r="AN229" s="126"/>
      <c r="AO229" s="50"/>
    </row>
    <row r="230" spans="3:41" s="54" customFormat="1" x14ac:dyDescent="0.3">
      <c r="C230" s="50"/>
      <c r="D230" s="50"/>
      <c r="E230" s="50"/>
      <c r="F230" s="50"/>
      <c r="G230" s="50"/>
      <c r="H230" s="110"/>
      <c r="I230" s="50"/>
      <c r="J230" s="110"/>
      <c r="L230" s="111"/>
      <c r="N230" s="111"/>
      <c r="P230" s="111"/>
      <c r="T230" s="78"/>
      <c r="V230" s="50"/>
      <c r="W230" s="50"/>
      <c r="Z230" s="50"/>
      <c r="AA230" s="50"/>
      <c r="AB230" s="50"/>
      <c r="AC230" s="50"/>
      <c r="AD230" s="50"/>
      <c r="AE230" s="110"/>
      <c r="AF230" s="50"/>
      <c r="AG230" s="110"/>
      <c r="AH230" s="50"/>
      <c r="AI230" s="110"/>
      <c r="AJ230" s="50"/>
      <c r="AK230" s="110"/>
      <c r="AL230" s="50"/>
      <c r="AM230" s="110"/>
      <c r="AN230" s="126"/>
      <c r="AO230" s="50"/>
    </row>
    <row r="231" spans="3:41" s="54" customFormat="1" x14ac:dyDescent="0.3">
      <c r="C231" s="50"/>
      <c r="D231" s="50"/>
      <c r="E231" s="50"/>
      <c r="F231" s="50"/>
      <c r="G231" s="50"/>
      <c r="H231" s="110"/>
      <c r="I231" s="50"/>
      <c r="J231" s="110"/>
      <c r="L231" s="111"/>
      <c r="N231" s="111"/>
      <c r="P231" s="111"/>
      <c r="T231" s="78"/>
      <c r="V231" s="50"/>
      <c r="W231" s="50"/>
      <c r="Z231" s="50"/>
      <c r="AA231" s="50"/>
      <c r="AB231" s="50"/>
      <c r="AC231" s="50"/>
      <c r="AD231" s="50"/>
      <c r="AE231" s="110"/>
      <c r="AF231" s="50"/>
      <c r="AG231" s="110"/>
      <c r="AH231" s="50"/>
      <c r="AI231" s="110"/>
      <c r="AJ231" s="50"/>
      <c r="AK231" s="110"/>
      <c r="AL231" s="50"/>
      <c r="AM231" s="110"/>
      <c r="AN231" s="126"/>
      <c r="AO231" s="50"/>
    </row>
    <row r="232" spans="3:41" s="54" customFormat="1" x14ac:dyDescent="0.3">
      <c r="C232" s="50"/>
      <c r="D232" s="50"/>
      <c r="E232" s="50"/>
      <c r="F232" s="50"/>
      <c r="G232" s="50"/>
      <c r="H232" s="110"/>
      <c r="I232" s="50"/>
      <c r="J232" s="110"/>
      <c r="L232" s="111"/>
      <c r="N232" s="111"/>
      <c r="P232" s="111"/>
      <c r="T232" s="78"/>
      <c r="V232" s="50"/>
      <c r="W232" s="50"/>
      <c r="Z232" s="50"/>
      <c r="AA232" s="50"/>
      <c r="AB232" s="50"/>
      <c r="AC232" s="50"/>
      <c r="AD232" s="50"/>
      <c r="AE232" s="110"/>
      <c r="AF232" s="50"/>
      <c r="AG232" s="110"/>
      <c r="AH232" s="50"/>
      <c r="AI232" s="110"/>
      <c r="AJ232" s="50"/>
      <c r="AK232" s="110"/>
      <c r="AL232" s="50"/>
      <c r="AM232" s="110"/>
      <c r="AN232" s="126"/>
      <c r="AO232" s="50"/>
    </row>
    <row r="233" spans="3:41" s="54" customFormat="1" x14ac:dyDescent="0.3">
      <c r="C233" s="50"/>
      <c r="D233" s="50"/>
      <c r="E233" s="50"/>
      <c r="F233" s="50"/>
      <c r="G233" s="50"/>
      <c r="H233" s="110"/>
      <c r="I233" s="50"/>
      <c r="J233" s="110"/>
      <c r="L233" s="111"/>
      <c r="N233" s="111"/>
      <c r="P233" s="111"/>
      <c r="T233" s="78"/>
      <c r="V233" s="50"/>
      <c r="W233" s="50"/>
      <c r="Z233" s="50"/>
      <c r="AA233" s="50"/>
      <c r="AB233" s="50"/>
      <c r="AC233" s="50"/>
      <c r="AD233" s="50"/>
      <c r="AE233" s="110"/>
      <c r="AF233" s="50"/>
      <c r="AG233" s="110"/>
      <c r="AH233" s="50"/>
      <c r="AI233" s="110"/>
      <c r="AJ233" s="50"/>
      <c r="AK233" s="110"/>
      <c r="AL233" s="50"/>
      <c r="AM233" s="110"/>
      <c r="AN233" s="126"/>
      <c r="AO233" s="50"/>
    </row>
    <row r="234" spans="3:41" s="54" customFormat="1" x14ac:dyDescent="0.3">
      <c r="C234" s="50"/>
      <c r="D234" s="50"/>
      <c r="E234" s="50"/>
      <c r="F234" s="50"/>
      <c r="G234" s="50"/>
      <c r="H234" s="110"/>
      <c r="I234" s="50"/>
      <c r="J234" s="110"/>
      <c r="L234" s="111"/>
      <c r="N234" s="111"/>
      <c r="P234" s="111"/>
      <c r="T234" s="78"/>
      <c r="V234" s="50"/>
      <c r="W234" s="50"/>
      <c r="Z234" s="50"/>
      <c r="AA234" s="50"/>
      <c r="AB234" s="50"/>
      <c r="AC234" s="50"/>
      <c r="AD234" s="50"/>
      <c r="AE234" s="110"/>
      <c r="AF234" s="50"/>
      <c r="AG234" s="110"/>
      <c r="AH234" s="50"/>
      <c r="AI234" s="110"/>
      <c r="AJ234" s="50"/>
      <c r="AK234" s="110"/>
      <c r="AL234" s="50"/>
      <c r="AM234" s="110"/>
      <c r="AN234" s="126"/>
      <c r="AO234" s="50"/>
    </row>
    <row r="235" spans="3:41" s="54" customFormat="1" x14ac:dyDescent="0.3">
      <c r="C235" s="50"/>
      <c r="D235" s="50"/>
      <c r="E235" s="50"/>
      <c r="F235" s="50"/>
      <c r="G235" s="50"/>
      <c r="H235" s="110"/>
      <c r="I235" s="50"/>
      <c r="J235" s="110"/>
      <c r="L235" s="111"/>
      <c r="N235" s="111"/>
      <c r="P235" s="111"/>
      <c r="T235" s="78"/>
      <c r="V235" s="50"/>
      <c r="W235" s="50"/>
      <c r="Z235" s="50"/>
      <c r="AA235" s="50"/>
      <c r="AB235" s="50"/>
      <c r="AC235" s="50"/>
      <c r="AD235" s="50"/>
      <c r="AE235" s="110"/>
      <c r="AF235" s="50"/>
      <c r="AG235" s="110"/>
      <c r="AH235" s="50"/>
      <c r="AI235" s="110"/>
      <c r="AJ235" s="50"/>
      <c r="AK235" s="110"/>
      <c r="AL235" s="50"/>
      <c r="AM235" s="110"/>
      <c r="AN235" s="126"/>
      <c r="AO235" s="50"/>
    </row>
    <row r="236" spans="3:41" s="54" customFormat="1" x14ac:dyDescent="0.3">
      <c r="C236" s="50"/>
      <c r="D236" s="50"/>
      <c r="E236" s="50"/>
      <c r="F236" s="50"/>
      <c r="G236" s="50"/>
      <c r="H236" s="110"/>
      <c r="I236" s="50"/>
      <c r="J236" s="110"/>
      <c r="L236" s="111"/>
      <c r="N236" s="111"/>
      <c r="P236" s="111"/>
      <c r="T236" s="78"/>
      <c r="V236" s="50"/>
      <c r="W236" s="50"/>
      <c r="Z236" s="50"/>
      <c r="AA236" s="50"/>
      <c r="AB236" s="50"/>
      <c r="AC236" s="50"/>
      <c r="AD236" s="50"/>
      <c r="AE236" s="110"/>
      <c r="AF236" s="50"/>
      <c r="AG236" s="110"/>
      <c r="AH236" s="50"/>
      <c r="AI236" s="110"/>
      <c r="AJ236" s="50"/>
      <c r="AK236" s="110"/>
      <c r="AL236" s="50"/>
      <c r="AM236" s="110"/>
      <c r="AN236" s="126"/>
      <c r="AO236" s="50"/>
    </row>
    <row r="237" spans="3:41" s="54" customFormat="1" x14ac:dyDescent="0.3">
      <c r="C237" s="50"/>
      <c r="D237" s="50"/>
      <c r="E237" s="50"/>
      <c r="F237" s="50"/>
      <c r="G237" s="50"/>
      <c r="H237" s="110"/>
      <c r="I237" s="50"/>
      <c r="J237" s="110"/>
      <c r="L237" s="111"/>
      <c r="N237" s="111"/>
      <c r="P237" s="111"/>
      <c r="T237" s="78"/>
      <c r="V237" s="50"/>
      <c r="W237" s="50"/>
      <c r="Z237" s="50"/>
      <c r="AA237" s="50"/>
      <c r="AB237" s="50"/>
      <c r="AC237" s="50"/>
      <c r="AD237" s="50"/>
      <c r="AE237" s="110"/>
      <c r="AF237" s="50"/>
      <c r="AG237" s="110"/>
      <c r="AH237" s="50"/>
      <c r="AI237" s="110"/>
      <c r="AJ237" s="50"/>
      <c r="AK237" s="110"/>
      <c r="AL237" s="50"/>
      <c r="AM237" s="110"/>
      <c r="AN237" s="126"/>
      <c r="AO237" s="50"/>
    </row>
    <row r="238" spans="3:41" s="54" customFormat="1" x14ac:dyDescent="0.3">
      <c r="C238" s="50"/>
      <c r="D238" s="50"/>
      <c r="E238" s="50"/>
      <c r="F238" s="50"/>
      <c r="G238" s="50"/>
      <c r="H238" s="110"/>
      <c r="I238" s="50"/>
      <c r="J238" s="110"/>
      <c r="L238" s="111"/>
      <c r="N238" s="111"/>
      <c r="P238" s="111"/>
      <c r="T238" s="78"/>
      <c r="V238" s="50"/>
      <c r="W238" s="50"/>
      <c r="Z238" s="50"/>
      <c r="AA238" s="50"/>
      <c r="AB238" s="50"/>
      <c r="AC238" s="50"/>
      <c r="AD238" s="50"/>
      <c r="AE238" s="110"/>
      <c r="AF238" s="50"/>
      <c r="AG238" s="110"/>
      <c r="AH238" s="50"/>
      <c r="AI238" s="110"/>
      <c r="AJ238" s="50"/>
      <c r="AK238" s="110"/>
      <c r="AL238" s="50"/>
      <c r="AM238" s="110"/>
      <c r="AN238" s="126"/>
      <c r="AO238" s="50"/>
    </row>
    <row r="239" spans="3:41" s="54" customFormat="1" x14ac:dyDescent="0.3">
      <c r="C239" s="50"/>
      <c r="D239" s="50"/>
      <c r="E239" s="50"/>
      <c r="F239" s="50"/>
      <c r="G239" s="50"/>
      <c r="H239" s="110"/>
      <c r="I239" s="50"/>
      <c r="J239" s="110"/>
      <c r="L239" s="111"/>
      <c r="N239" s="111"/>
      <c r="P239" s="111"/>
      <c r="T239" s="78"/>
      <c r="V239" s="50"/>
      <c r="W239" s="50"/>
      <c r="Z239" s="50"/>
      <c r="AA239" s="50"/>
      <c r="AB239" s="50"/>
      <c r="AC239" s="50"/>
      <c r="AD239" s="50"/>
      <c r="AE239" s="110"/>
      <c r="AF239" s="50"/>
      <c r="AG239" s="110"/>
      <c r="AH239" s="50"/>
      <c r="AI239" s="110"/>
      <c r="AJ239" s="50"/>
      <c r="AK239" s="110"/>
      <c r="AL239" s="50"/>
      <c r="AM239" s="110"/>
      <c r="AN239" s="126"/>
      <c r="AO239" s="50"/>
    </row>
    <row r="240" spans="3:41" s="54" customFormat="1" x14ac:dyDescent="0.3">
      <c r="C240" s="50"/>
      <c r="D240" s="50"/>
      <c r="E240" s="50"/>
      <c r="F240" s="50"/>
      <c r="G240" s="50"/>
      <c r="H240" s="110"/>
      <c r="I240" s="50"/>
      <c r="J240" s="110"/>
      <c r="L240" s="111"/>
      <c r="N240" s="111"/>
      <c r="P240" s="111"/>
      <c r="T240" s="78"/>
      <c r="V240" s="50"/>
      <c r="W240" s="50"/>
      <c r="Z240" s="50"/>
      <c r="AA240" s="50"/>
      <c r="AB240" s="50"/>
      <c r="AC240" s="50"/>
      <c r="AD240" s="50"/>
      <c r="AE240" s="110"/>
      <c r="AF240" s="50"/>
      <c r="AG240" s="110"/>
      <c r="AH240" s="50"/>
      <c r="AI240" s="110"/>
      <c r="AJ240" s="50"/>
      <c r="AK240" s="110"/>
      <c r="AL240" s="50"/>
      <c r="AM240" s="110"/>
      <c r="AN240" s="126"/>
      <c r="AO240" s="50"/>
    </row>
    <row r="241" spans="3:41" s="54" customFormat="1" x14ac:dyDescent="0.3">
      <c r="C241" s="50"/>
      <c r="D241" s="50"/>
      <c r="E241" s="50"/>
      <c r="F241" s="50"/>
      <c r="G241" s="50"/>
      <c r="H241" s="110"/>
      <c r="I241" s="50"/>
      <c r="J241" s="110"/>
      <c r="L241" s="111"/>
      <c r="N241" s="111"/>
      <c r="P241" s="111"/>
      <c r="T241" s="78"/>
      <c r="V241" s="50"/>
      <c r="W241" s="50"/>
      <c r="Z241" s="50"/>
      <c r="AA241" s="50"/>
      <c r="AB241" s="50"/>
      <c r="AC241" s="50"/>
      <c r="AD241" s="50"/>
      <c r="AE241" s="110"/>
      <c r="AF241" s="50"/>
      <c r="AG241" s="110"/>
      <c r="AH241" s="50"/>
      <c r="AI241" s="110"/>
      <c r="AJ241" s="50"/>
      <c r="AK241" s="110"/>
      <c r="AL241" s="50"/>
      <c r="AM241" s="110"/>
      <c r="AN241" s="126"/>
      <c r="AO241" s="50"/>
    </row>
    <row r="242" spans="3:41" s="54" customFormat="1" x14ac:dyDescent="0.3">
      <c r="C242" s="50"/>
      <c r="D242" s="50"/>
      <c r="E242" s="50"/>
      <c r="F242" s="50"/>
      <c r="G242" s="50"/>
      <c r="H242" s="110"/>
      <c r="I242" s="50"/>
      <c r="J242" s="110"/>
      <c r="L242" s="111"/>
      <c r="N242" s="111"/>
      <c r="P242" s="111"/>
      <c r="T242" s="78"/>
      <c r="V242" s="50"/>
      <c r="W242" s="50"/>
      <c r="Z242" s="50"/>
      <c r="AA242" s="50"/>
      <c r="AB242" s="50"/>
      <c r="AC242" s="50"/>
      <c r="AD242" s="50"/>
      <c r="AE242" s="110"/>
      <c r="AF242" s="50"/>
      <c r="AG242" s="110"/>
      <c r="AH242" s="50"/>
      <c r="AI242" s="110"/>
      <c r="AJ242" s="50"/>
      <c r="AK242" s="110"/>
      <c r="AL242" s="50"/>
      <c r="AM242" s="110"/>
      <c r="AN242" s="126"/>
      <c r="AO242" s="50"/>
    </row>
    <row r="243" spans="3:41" s="54" customFormat="1" x14ac:dyDescent="0.3">
      <c r="C243" s="50"/>
      <c r="D243" s="50"/>
      <c r="E243" s="50"/>
      <c r="F243" s="50"/>
      <c r="G243" s="50"/>
      <c r="H243" s="110"/>
      <c r="I243" s="50"/>
      <c r="J243" s="110"/>
      <c r="L243" s="111"/>
      <c r="N243" s="111"/>
      <c r="P243" s="111"/>
      <c r="T243" s="78"/>
      <c r="V243" s="50"/>
      <c r="W243" s="50"/>
      <c r="Z243" s="50"/>
      <c r="AA243" s="50"/>
      <c r="AB243" s="50"/>
      <c r="AC243" s="50"/>
      <c r="AD243" s="50"/>
      <c r="AE243" s="110"/>
      <c r="AF243" s="50"/>
      <c r="AG243" s="110"/>
      <c r="AH243" s="50"/>
      <c r="AI243" s="110"/>
      <c r="AJ243" s="50"/>
      <c r="AK243" s="110"/>
      <c r="AL243" s="50"/>
      <c r="AM243" s="110"/>
      <c r="AN243" s="126"/>
      <c r="AO243" s="50"/>
    </row>
    <row r="244" spans="3:41" s="54" customFormat="1" x14ac:dyDescent="0.3">
      <c r="C244" s="50"/>
      <c r="D244" s="50"/>
      <c r="E244" s="50"/>
      <c r="F244" s="50"/>
      <c r="G244" s="50"/>
      <c r="H244" s="110"/>
      <c r="I244" s="50"/>
      <c r="J244" s="110"/>
      <c r="L244" s="111"/>
      <c r="N244" s="111"/>
      <c r="P244" s="111"/>
      <c r="T244" s="78"/>
      <c r="V244" s="50"/>
      <c r="W244" s="50"/>
      <c r="Z244" s="50"/>
      <c r="AA244" s="50"/>
      <c r="AB244" s="50"/>
      <c r="AC244" s="50"/>
      <c r="AD244" s="50"/>
      <c r="AE244" s="110"/>
      <c r="AF244" s="50"/>
      <c r="AG244" s="110"/>
      <c r="AH244" s="50"/>
      <c r="AI244" s="110"/>
      <c r="AJ244" s="50"/>
      <c r="AK244" s="110"/>
      <c r="AL244" s="50"/>
      <c r="AM244" s="110"/>
      <c r="AN244" s="126"/>
      <c r="AO244" s="50"/>
    </row>
    <row r="245" spans="3:41" s="54" customFormat="1" x14ac:dyDescent="0.3">
      <c r="C245" s="50"/>
      <c r="D245" s="50"/>
      <c r="E245" s="50"/>
      <c r="F245" s="50"/>
      <c r="G245" s="50"/>
      <c r="H245" s="110"/>
      <c r="I245" s="50"/>
      <c r="J245" s="110"/>
      <c r="L245" s="111"/>
      <c r="N245" s="111"/>
      <c r="P245" s="111"/>
      <c r="T245" s="78"/>
      <c r="V245" s="50"/>
      <c r="W245" s="50"/>
      <c r="Z245" s="50"/>
      <c r="AA245" s="50"/>
      <c r="AB245" s="50"/>
      <c r="AC245" s="50"/>
      <c r="AD245" s="50"/>
      <c r="AE245" s="110"/>
      <c r="AF245" s="50"/>
      <c r="AG245" s="110"/>
      <c r="AH245" s="50"/>
      <c r="AI245" s="110"/>
      <c r="AJ245" s="50"/>
      <c r="AK245" s="110"/>
      <c r="AL245" s="50"/>
      <c r="AM245" s="110"/>
      <c r="AN245" s="126"/>
      <c r="AO245" s="50"/>
    </row>
    <row r="246" spans="3:41" s="54" customFormat="1" x14ac:dyDescent="0.3">
      <c r="C246" s="50"/>
      <c r="D246" s="50"/>
      <c r="E246" s="50"/>
      <c r="F246" s="50"/>
      <c r="G246" s="50"/>
      <c r="H246" s="110"/>
      <c r="I246" s="50"/>
      <c r="J246" s="110"/>
      <c r="L246" s="111"/>
      <c r="N246" s="111"/>
      <c r="P246" s="111"/>
      <c r="T246" s="78"/>
      <c r="V246" s="50"/>
      <c r="W246" s="50"/>
      <c r="Z246" s="50"/>
      <c r="AA246" s="50"/>
      <c r="AB246" s="50"/>
      <c r="AC246" s="50"/>
      <c r="AD246" s="50"/>
      <c r="AE246" s="110"/>
      <c r="AF246" s="50"/>
      <c r="AG246" s="110"/>
      <c r="AH246" s="50"/>
      <c r="AI246" s="110"/>
      <c r="AJ246" s="50"/>
      <c r="AK246" s="110"/>
      <c r="AL246" s="50"/>
      <c r="AM246" s="110"/>
      <c r="AN246" s="126"/>
      <c r="AO246" s="50"/>
    </row>
    <row r="247" spans="3:41" s="54" customFormat="1" x14ac:dyDescent="0.3">
      <c r="C247" s="50"/>
      <c r="D247" s="50"/>
      <c r="E247" s="50"/>
      <c r="F247" s="50"/>
      <c r="G247" s="50"/>
      <c r="H247" s="110"/>
      <c r="I247" s="50"/>
      <c r="J247" s="110"/>
      <c r="L247" s="111"/>
      <c r="N247" s="111"/>
      <c r="P247" s="111"/>
      <c r="T247" s="78"/>
      <c r="V247" s="50"/>
      <c r="W247" s="50"/>
      <c r="Z247" s="50"/>
      <c r="AA247" s="50"/>
      <c r="AB247" s="50"/>
      <c r="AC247" s="50"/>
      <c r="AD247" s="50"/>
      <c r="AE247" s="110"/>
      <c r="AF247" s="50"/>
      <c r="AG247" s="110"/>
      <c r="AH247" s="50"/>
      <c r="AI247" s="110"/>
      <c r="AJ247" s="50"/>
      <c r="AK247" s="110"/>
      <c r="AL247" s="50"/>
      <c r="AM247" s="110"/>
      <c r="AN247" s="126"/>
      <c r="AO247" s="50"/>
    </row>
    <row r="248" spans="3:41" s="54" customFormat="1" x14ac:dyDescent="0.3">
      <c r="C248" s="50"/>
      <c r="D248" s="50"/>
      <c r="E248" s="50"/>
      <c r="F248" s="50"/>
      <c r="G248" s="50"/>
      <c r="H248" s="110"/>
      <c r="I248" s="50"/>
      <c r="J248" s="110"/>
      <c r="L248" s="111"/>
      <c r="N248" s="111"/>
      <c r="P248" s="111"/>
      <c r="T248" s="78"/>
      <c r="V248" s="50"/>
      <c r="W248" s="50"/>
      <c r="Z248" s="50"/>
      <c r="AA248" s="50"/>
      <c r="AB248" s="50"/>
      <c r="AC248" s="50"/>
      <c r="AD248" s="50"/>
      <c r="AE248" s="110"/>
      <c r="AF248" s="50"/>
      <c r="AG248" s="110"/>
      <c r="AH248" s="50"/>
      <c r="AI248" s="110"/>
      <c r="AJ248" s="50"/>
      <c r="AK248" s="110"/>
      <c r="AL248" s="50"/>
      <c r="AM248" s="110"/>
      <c r="AN248" s="126"/>
      <c r="AO248" s="50"/>
    </row>
    <row r="249" spans="3:41" s="54" customFormat="1" x14ac:dyDescent="0.3">
      <c r="C249" s="50"/>
      <c r="D249" s="50"/>
      <c r="E249" s="50"/>
      <c r="F249" s="50"/>
      <c r="G249" s="50"/>
      <c r="H249" s="110"/>
      <c r="I249" s="50"/>
      <c r="J249" s="110"/>
      <c r="L249" s="111"/>
      <c r="N249" s="111"/>
      <c r="P249" s="111"/>
      <c r="T249" s="78"/>
      <c r="V249" s="50"/>
      <c r="W249" s="50"/>
      <c r="Z249" s="50"/>
      <c r="AA249" s="50"/>
      <c r="AB249" s="50"/>
      <c r="AC249" s="50"/>
      <c r="AD249" s="50"/>
      <c r="AE249" s="110"/>
      <c r="AF249" s="50"/>
      <c r="AG249" s="110"/>
      <c r="AH249" s="50"/>
      <c r="AI249" s="110"/>
      <c r="AJ249" s="50"/>
      <c r="AK249" s="110"/>
      <c r="AL249" s="50"/>
      <c r="AM249" s="110"/>
      <c r="AN249" s="126"/>
      <c r="AO249" s="50"/>
    </row>
    <row r="250" spans="3:41" s="54" customFormat="1" x14ac:dyDescent="0.3">
      <c r="C250" s="50"/>
      <c r="D250" s="50"/>
      <c r="E250" s="50"/>
      <c r="F250" s="50"/>
      <c r="G250" s="50"/>
      <c r="H250" s="110"/>
      <c r="I250" s="50"/>
      <c r="J250" s="110"/>
      <c r="L250" s="111"/>
      <c r="N250" s="111"/>
      <c r="P250" s="111"/>
      <c r="T250" s="78"/>
      <c r="V250" s="50"/>
      <c r="W250" s="50"/>
      <c r="Z250" s="50"/>
      <c r="AA250" s="50"/>
      <c r="AB250" s="50"/>
      <c r="AC250" s="50"/>
      <c r="AD250" s="50"/>
      <c r="AE250" s="110"/>
      <c r="AF250" s="50"/>
      <c r="AG250" s="110"/>
      <c r="AH250" s="50"/>
      <c r="AI250" s="110"/>
      <c r="AJ250" s="50"/>
      <c r="AK250" s="110"/>
      <c r="AL250" s="50"/>
      <c r="AM250" s="110"/>
      <c r="AN250" s="126"/>
      <c r="AO250" s="50"/>
    </row>
    <row r="251" spans="3:41" s="54" customFormat="1" x14ac:dyDescent="0.3">
      <c r="C251" s="50"/>
      <c r="D251" s="50"/>
      <c r="E251" s="50"/>
      <c r="F251" s="50"/>
      <c r="G251" s="50"/>
      <c r="H251" s="110"/>
      <c r="I251" s="50"/>
      <c r="J251" s="110"/>
      <c r="L251" s="111"/>
      <c r="N251" s="111"/>
      <c r="P251" s="111"/>
      <c r="T251" s="78"/>
      <c r="V251" s="50"/>
      <c r="W251" s="50"/>
      <c r="Z251" s="50"/>
      <c r="AA251" s="50"/>
      <c r="AB251" s="50"/>
      <c r="AC251" s="50"/>
      <c r="AD251" s="50"/>
      <c r="AE251" s="110"/>
      <c r="AF251" s="50"/>
      <c r="AG251" s="110"/>
      <c r="AH251" s="50"/>
      <c r="AI251" s="110"/>
      <c r="AJ251" s="50"/>
      <c r="AK251" s="110"/>
      <c r="AL251" s="50"/>
      <c r="AM251" s="110"/>
      <c r="AN251" s="126"/>
      <c r="AO251" s="50"/>
    </row>
    <row r="252" spans="3:41" s="54" customFormat="1" x14ac:dyDescent="0.3">
      <c r="C252" s="50"/>
      <c r="D252" s="50"/>
      <c r="E252" s="50"/>
      <c r="F252" s="50"/>
      <c r="G252" s="50"/>
      <c r="H252" s="110"/>
      <c r="I252" s="50"/>
      <c r="J252" s="110"/>
      <c r="L252" s="111"/>
      <c r="N252" s="111"/>
      <c r="P252" s="111"/>
      <c r="T252" s="78"/>
      <c r="V252" s="50"/>
      <c r="W252" s="50"/>
      <c r="Z252" s="50"/>
      <c r="AA252" s="50"/>
      <c r="AB252" s="50"/>
      <c r="AC252" s="50"/>
      <c r="AD252" s="50"/>
      <c r="AE252" s="110"/>
      <c r="AF252" s="50"/>
      <c r="AG252" s="110"/>
      <c r="AH252" s="50"/>
      <c r="AI252" s="110"/>
      <c r="AJ252" s="50"/>
      <c r="AK252" s="110"/>
      <c r="AL252" s="50"/>
      <c r="AM252" s="110"/>
      <c r="AN252" s="126"/>
      <c r="AO252" s="50"/>
    </row>
    <row r="253" spans="3:41" s="54" customFormat="1" x14ac:dyDescent="0.3">
      <c r="C253" s="50"/>
      <c r="D253" s="50"/>
      <c r="E253" s="50"/>
      <c r="F253" s="50"/>
      <c r="G253" s="50"/>
      <c r="H253" s="110"/>
      <c r="I253" s="50"/>
      <c r="J253" s="110"/>
      <c r="L253" s="111"/>
      <c r="N253" s="111"/>
      <c r="P253" s="111"/>
      <c r="T253" s="78"/>
      <c r="V253" s="50"/>
      <c r="W253" s="50"/>
      <c r="Z253" s="50"/>
      <c r="AA253" s="50"/>
      <c r="AB253" s="50"/>
      <c r="AC253" s="50"/>
      <c r="AD253" s="50"/>
      <c r="AE253" s="110"/>
      <c r="AF253" s="50"/>
      <c r="AG253" s="110"/>
      <c r="AH253" s="50"/>
      <c r="AI253" s="110"/>
      <c r="AJ253" s="50"/>
      <c r="AK253" s="110"/>
      <c r="AL253" s="50"/>
      <c r="AM253" s="110"/>
      <c r="AN253" s="126"/>
      <c r="AO253" s="50"/>
    </row>
    <row r="254" spans="3:41" s="54" customFormat="1" x14ac:dyDescent="0.3">
      <c r="C254" s="50"/>
      <c r="D254" s="50"/>
      <c r="E254" s="50"/>
      <c r="F254" s="50"/>
      <c r="G254" s="50"/>
      <c r="H254" s="110"/>
      <c r="I254" s="50"/>
      <c r="J254" s="110"/>
      <c r="L254" s="111"/>
      <c r="N254" s="111"/>
      <c r="P254" s="111"/>
      <c r="T254" s="78"/>
      <c r="V254" s="50"/>
      <c r="W254" s="50"/>
      <c r="Z254" s="50"/>
      <c r="AA254" s="50"/>
      <c r="AB254" s="50"/>
      <c r="AC254" s="50"/>
      <c r="AD254" s="50"/>
      <c r="AE254" s="110"/>
      <c r="AF254" s="50"/>
      <c r="AG254" s="110"/>
      <c r="AH254" s="50"/>
      <c r="AI254" s="110"/>
      <c r="AJ254" s="50"/>
      <c r="AK254" s="110"/>
      <c r="AL254" s="50"/>
      <c r="AM254" s="110"/>
      <c r="AN254" s="126"/>
      <c r="AO254" s="50"/>
    </row>
    <row r="255" spans="3:41" s="54" customFormat="1" x14ac:dyDescent="0.3">
      <c r="C255" s="50"/>
      <c r="D255" s="50"/>
      <c r="E255" s="50"/>
      <c r="F255" s="50"/>
      <c r="G255" s="50"/>
      <c r="H255" s="110"/>
      <c r="I255" s="50"/>
      <c r="J255" s="110"/>
      <c r="L255" s="111"/>
      <c r="N255" s="111"/>
      <c r="P255" s="111"/>
      <c r="T255" s="78"/>
      <c r="V255" s="50"/>
      <c r="W255" s="50"/>
      <c r="Z255" s="50"/>
      <c r="AA255" s="50"/>
      <c r="AB255" s="50"/>
      <c r="AC255" s="50"/>
      <c r="AD255" s="50"/>
      <c r="AE255" s="110"/>
      <c r="AF255" s="50"/>
      <c r="AG255" s="110"/>
      <c r="AH255" s="50"/>
      <c r="AI255" s="110"/>
      <c r="AJ255" s="50"/>
      <c r="AK255" s="110"/>
      <c r="AL255" s="50"/>
      <c r="AM255" s="110"/>
      <c r="AN255" s="126"/>
      <c r="AO255" s="50"/>
    </row>
    <row r="256" spans="3:41" s="54" customFormat="1" x14ac:dyDescent="0.3">
      <c r="C256" s="50"/>
      <c r="D256" s="50"/>
      <c r="E256" s="50"/>
      <c r="F256" s="50"/>
      <c r="G256" s="50"/>
      <c r="H256" s="110"/>
      <c r="I256" s="50"/>
      <c r="J256" s="110"/>
      <c r="L256" s="111"/>
      <c r="N256" s="111"/>
      <c r="P256" s="111"/>
      <c r="T256" s="78"/>
      <c r="V256" s="50"/>
      <c r="W256" s="50"/>
      <c r="Z256" s="50"/>
      <c r="AA256" s="50"/>
      <c r="AB256" s="50"/>
      <c r="AC256" s="50"/>
      <c r="AD256" s="50"/>
      <c r="AE256" s="110"/>
      <c r="AF256" s="50"/>
      <c r="AG256" s="110"/>
      <c r="AH256" s="50"/>
      <c r="AI256" s="110"/>
      <c r="AJ256" s="50"/>
      <c r="AK256" s="110"/>
      <c r="AL256" s="50"/>
      <c r="AM256" s="110"/>
      <c r="AN256" s="126"/>
      <c r="AO256" s="50"/>
    </row>
    <row r="257" spans="3:41" s="54" customFormat="1" x14ac:dyDescent="0.3">
      <c r="C257" s="50"/>
      <c r="D257" s="50"/>
      <c r="E257" s="50"/>
      <c r="F257" s="50"/>
      <c r="G257" s="50"/>
      <c r="H257" s="110"/>
      <c r="I257" s="50"/>
      <c r="J257" s="110"/>
      <c r="L257" s="111"/>
      <c r="N257" s="111"/>
      <c r="P257" s="111"/>
      <c r="T257" s="78"/>
      <c r="V257" s="50"/>
      <c r="W257" s="50"/>
      <c r="Z257" s="50"/>
      <c r="AA257" s="50"/>
      <c r="AB257" s="50"/>
      <c r="AC257" s="50"/>
      <c r="AD257" s="50"/>
      <c r="AE257" s="110"/>
      <c r="AF257" s="50"/>
      <c r="AG257" s="110"/>
      <c r="AH257" s="50"/>
      <c r="AI257" s="110"/>
      <c r="AJ257" s="50"/>
      <c r="AK257" s="110"/>
      <c r="AL257" s="50"/>
      <c r="AM257" s="110"/>
      <c r="AN257" s="126"/>
      <c r="AO257" s="50"/>
    </row>
    <row r="258" spans="3:41" s="54" customFormat="1" x14ac:dyDescent="0.3">
      <c r="C258" s="50"/>
      <c r="D258" s="50"/>
      <c r="E258" s="50"/>
      <c r="F258" s="50"/>
      <c r="G258" s="50"/>
      <c r="H258" s="110"/>
      <c r="I258" s="50"/>
      <c r="J258" s="110"/>
      <c r="L258" s="111"/>
      <c r="N258" s="111"/>
      <c r="P258" s="111"/>
      <c r="T258" s="78"/>
      <c r="V258" s="50"/>
      <c r="W258" s="50"/>
      <c r="Z258" s="50"/>
      <c r="AA258" s="50"/>
      <c r="AB258" s="50"/>
      <c r="AC258" s="50"/>
      <c r="AD258" s="50"/>
      <c r="AE258" s="110"/>
      <c r="AF258" s="50"/>
      <c r="AG258" s="110"/>
      <c r="AH258" s="50"/>
      <c r="AI258" s="110"/>
      <c r="AJ258" s="50"/>
      <c r="AK258" s="110"/>
      <c r="AL258" s="50"/>
      <c r="AM258" s="110"/>
      <c r="AN258" s="126"/>
      <c r="AO258" s="50"/>
    </row>
    <row r="259" spans="3:41" s="54" customFormat="1" x14ac:dyDescent="0.3">
      <c r="C259" s="50"/>
      <c r="D259" s="50"/>
      <c r="E259" s="50"/>
      <c r="F259" s="50"/>
      <c r="G259" s="50"/>
      <c r="H259" s="110"/>
      <c r="I259" s="50"/>
      <c r="J259" s="110"/>
      <c r="L259" s="111"/>
      <c r="N259" s="111"/>
      <c r="P259" s="111"/>
      <c r="T259" s="78"/>
      <c r="V259" s="50"/>
      <c r="W259" s="50"/>
      <c r="Z259" s="50"/>
      <c r="AA259" s="50"/>
      <c r="AB259" s="50"/>
      <c r="AC259" s="50"/>
      <c r="AD259" s="50"/>
      <c r="AE259" s="110"/>
      <c r="AF259" s="50"/>
      <c r="AG259" s="110"/>
      <c r="AH259" s="50"/>
      <c r="AI259" s="110"/>
      <c r="AJ259" s="50"/>
      <c r="AK259" s="110"/>
      <c r="AL259" s="50"/>
      <c r="AM259" s="110"/>
      <c r="AN259" s="126"/>
      <c r="AO259" s="50"/>
    </row>
    <row r="260" spans="3:41" s="54" customFormat="1" x14ac:dyDescent="0.3">
      <c r="C260" s="50"/>
      <c r="D260" s="50"/>
      <c r="E260" s="50"/>
      <c r="F260" s="50"/>
      <c r="G260" s="50"/>
      <c r="H260" s="110"/>
      <c r="I260" s="50"/>
      <c r="J260" s="110"/>
      <c r="L260" s="111"/>
      <c r="N260" s="111"/>
      <c r="P260" s="111"/>
      <c r="T260" s="78"/>
      <c r="V260" s="50"/>
      <c r="W260" s="50"/>
      <c r="Z260" s="50"/>
      <c r="AA260" s="50"/>
      <c r="AB260" s="50"/>
      <c r="AC260" s="50"/>
      <c r="AD260" s="50"/>
      <c r="AE260" s="110"/>
      <c r="AF260" s="50"/>
      <c r="AG260" s="110"/>
      <c r="AH260" s="50"/>
      <c r="AI260" s="110"/>
      <c r="AJ260" s="50"/>
      <c r="AK260" s="110"/>
      <c r="AL260" s="50"/>
      <c r="AM260" s="110"/>
      <c r="AN260" s="126"/>
      <c r="AO260" s="50"/>
    </row>
    <row r="261" spans="3:41" s="54" customFormat="1" x14ac:dyDescent="0.3">
      <c r="C261" s="50"/>
      <c r="D261" s="50"/>
      <c r="E261" s="50"/>
      <c r="F261" s="50"/>
      <c r="G261" s="50"/>
      <c r="H261" s="110"/>
      <c r="I261" s="50"/>
      <c r="J261" s="110"/>
      <c r="L261" s="111"/>
      <c r="N261" s="111"/>
      <c r="P261" s="111"/>
      <c r="T261" s="78"/>
      <c r="V261" s="50"/>
      <c r="W261" s="50"/>
      <c r="Z261" s="50"/>
      <c r="AA261" s="50"/>
      <c r="AB261" s="50"/>
      <c r="AC261" s="50"/>
      <c r="AD261" s="50"/>
      <c r="AE261" s="110"/>
      <c r="AF261" s="50"/>
      <c r="AG261" s="110"/>
      <c r="AH261" s="50"/>
      <c r="AI261" s="110"/>
      <c r="AJ261" s="50"/>
      <c r="AK261" s="110"/>
      <c r="AL261" s="50"/>
      <c r="AM261" s="110"/>
      <c r="AN261" s="126"/>
      <c r="AO261" s="50"/>
    </row>
    <row r="262" spans="3:41" s="54" customFormat="1" x14ac:dyDescent="0.3">
      <c r="C262" s="50"/>
      <c r="D262" s="50"/>
      <c r="E262" s="50"/>
      <c r="F262" s="50"/>
      <c r="G262" s="50"/>
      <c r="H262" s="110"/>
      <c r="I262" s="50"/>
      <c r="J262" s="110"/>
      <c r="L262" s="111"/>
      <c r="N262" s="111"/>
      <c r="P262" s="111"/>
      <c r="T262" s="78"/>
      <c r="V262" s="50"/>
      <c r="W262" s="50"/>
      <c r="Z262" s="50"/>
      <c r="AA262" s="50"/>
      <c r="AB262" s="50"/>
      <c r="AC262" s="50"/>
      <c r="AD262" s="50"/>
      <c r="AE262" s="110"/>
      <c r="AF262" s="50"/>
      <c r="AG262" s="110"/>
      <c r="AH262" s="50"/>
      <c r="AI262" s="110"/>
      <c r="AJ262" s="50"/>
      <c r="AK262" s="110"/>
      <c r="AL262" s="50"/>
      <c r="AM262" s="110"/>
      <c r="AN262" s="126"/>
      <c r="AO262" s="50"/>
    </row>
    <row r="263" spans="3:41" s="54" customFormat="1" x14ac:dyDescent="0.3">
      <c r="C263" s="50"/>
      <c r="D263" s="50"/>
      <c r="E263" s="50"/>
      <c r="F263" s="50"/>
      <c r="G263" s="50"/>
      <c r="H263" s="110"/>
      <c r="I263" s="50"/>
      <c r="J263" s="110"/>
      <c r="L263" s="111"/>
      <c r="N263" s="111"/>
      <c r="P263" s="111"/>
      <c r="T263" s="78"/>
      <c r="V263" s="50"/>
      <c r="W263" s="50"/>
      <c r="Z263" s="50"/>
      <c r="AA263" s="50"/>
      <c r="AB263" s="50"/>
      <c r="AC263" s="50"/>
      <c r="AD263" s="50"/>
      <c r="AE263" s="110"/>
      <c r="AF263" s="50"/>
      <c r="AG263" s="110"/>
      <c r="AH263" s="50"/>
      <c r="AI263" s="110"/>
      <c r="AJ263" s="50"/>
      <c r="AK263" s="110"/>
      <c r="AL263" s="50"/>
      <c r="AM263" s="110"/>
      <c r="AN263" s="126"/>
      <c r="AO263" s="50"/>
    </row>
    <row r="264" spans="3:41" s="54" customFormat="1" x14ac:dyDescent="0.3">
      <c r="C264" s="50"/>
      <c r="D264" s="50"/>
      <c r="E264" s="50"/>
      <c r="F264" s="50"/>
      <c r="G264" s="50"/>
      <c r="H264" s="110"/>
      <c r="I264" s="50"/>
      <c r="J264" s="110"/>
      <c r="L264" s="111"/>
      <c r="N264" s="111"/>
      <c r="P264" s="111"/>
      <c r="T264" s="78"/>
      <c r="V264" s="50"/>
      <c r="W264" s="50"/>
      <c r="Z264" s="50"/>
      <c r="AA264" s="50"/>
      <c r="AB264" s="50"/>
      <c r="AC264" s="50"/>
      <c r="AD264" s="50"/>
      <c r="AE264" s="110"/>
      <c r="AF264" s="50"/>
      <c r="AG264" s="110"/>
      <c r="AH264" s="50"/>
      <c r="AI264" s="110"/>
      <c r="AJ264" s="50"/>
      <c r="AK264" s="110"/>
      <c r="AL264" s="50"/>
      <c r="AM264" s="110"/>
      <c r="AN264" s="126"/>
      <c r="AO264" s="50"/>
    </row>
    <row r="265" spans="3:41" s="54" customFormat="1" x14ac:dyDescent="0.3">
      <c r="C265" s="50"/>
      <c r="D265" s="50"/>
      <c r="E265" s="50"/>
      <c r="F265" s="50"/>
      <c r="G265" s="50"/>
      <c r="H265" s="110"/>
      <c r="I265" s="50"/>
      <c r="J265" s="110"/>
      <c r="L265" s="111"/>
      <c r="N265" s="111"/>
      <c r="P265" s="111"/>
      <c r="T265" s="78"/>
      <c r="V265" s="50"/>
      <c r="W265" s="50"/>
      <c r="Z265" s="50"/>
      <c r="AA265" s="50"/>
      <c r="AB265" s="50"/>
      <c r="AC265" s="50"/>
      <c r="AD265" s="50"/>
      <c r="AE265" s="110"/>
      <c r="AF265" s="50"/>
      <c r="AG265" s="110"/>
      <c r="AH265" s="50"/>
      <c r="AI265" s="110"/>
      <c r="AJ265" s="50"/>
      <c r="AK265" s="110"/>
      <c r="AL265" s="50"/>
      <c r="AM265" s="110"/>
      <c r="AN265" s="126"/>
      <c r="AO265" s="50"/>
    </row>
    <row r="266" spans="3:41" s="54" customFormat="1" x14ac:dyDescent="0.3">
      <c r="C266" s="50"/>
      <c r="D266" s="50"/>
      <c r="E266" s="50"/>
      <c r="F266" s="50"/>
      <c r="G266" s="50"/>
      <c r="H266" s="110"/>
      <c r="I266" s="50"/>
      <c r="J266" s="110"/>
      <c r="L266" s="111"/>
      <c r="N266" s="111"/>
      <c r="P266" s="111"/>
      <c r="T266" s="78"/>
      <c r="V266" s="50"/>
      <c r="W266" s="50"/>
      <c r="Z266" s="50"/>
      <c r="AA266" s="50"/>
      <c r="AB266" s="50"/>
      <c r="AC266" s="50"/>
      <c r="AD266" s="50"/>
      <c r="AE266" s="110"/>
      <c r="AF266" s="50"/>
      <c r="AG266" s="110"/>
      <c r="AH266" s="50"/>
      <c r="AI266" s="110"/>
      <c r="AJ266" s="50"/>
      <c r="AK266" s="110"/>
      <c r="AL266" s="50"/>
      <c r="AM266" s="110"/>
      <c r="AN266" s="126"/>
      <c r="AO266" s="50"/>
    </row>
    <row r="267" spans="3:41" s="54" customFormat="1" x14ac:dyDescent="0.3">
      <c r="C267" s="50"/>
      <c r="D267" s="50"/>
      <c r="E267" s="50"/>
      <c r="F267" s="50"/>
      <c r="G267" s="50"/>
      <c r="H267" s="110"/>
      <c r="I267" s="50"/>
      <c r="J267" s="110"/>
      <c r="L267" s="111"/>
      <c r="N267" s="111"/>
      <c r="P267" s="111"/>
      <c r="T267" s="78"/>
      <c r="V267" s="50"/>
      <c r="W267" s="50"/>
      <c r="Z267" s="50"/>
      <c r="AA267" s="50"/>
      <c r="AB267" s="50"/>
      <c r="AC267" s="50"/>
      <c r="AD267" s="50"/>
      <c r="AE267" s="110"/>
      <c r="AF267" s="50"/>
      <c r="AG267" s="110"/>
      <c r="AH267" s="50"/>
      <c r="AI267" s="110"/>
      <c r="AJ267" s="50"/>
      <c r="AK267" s="110"/>
      <c r="AL267" s="50"/>
      <c r="AM267" s="110"/>
      <c r="AN267" s="126"/>
      <c r="AO267" s="50"/>
    </row>
    <row r="268" spans="3:41" s="54" customFormat="1" x14ac:dyDescent="0.3">
      <c r="C268" s="50"/>
      <c r="D268" s="50"/>
      <c r="E268" s="50"/>
      <c r="F268" s="50"/>
      <c r="G268" s="50"/>
      <c r="H268" s="110"/>
      <c r="I268" s="50"/>
      <c r="J268" s="110"/>
      <c r="L268" s="111"/>
      <c r="N268" s="111"/>
      <c r="P268" s="111"/>
      <c r="T268" s="78"/>
      <c r="V268" s="50"/>
      <c r="W268" s="50"/>
      <c r="Z268" s="50"/>
      <c r="AA268" s="50"/>
      <c r="AB268" s="50"/>
      <c r="AC268" s="50"/>
      <c r="AD268" s="50"/>
      <c r="AE268" s="110"/>
      <c r="AF268" s="50"/>
      <c r="AG268" s="110"/>
      <c r="AH268" s="50"/>
      <c r="AI268" s="110"/>
      <c r="AJ268" s="50"/>
      <c r="AK268" s="110"/>
      <c r="AL268" s="50"/>
      <c r="AM268" s="110"/>
      <c r="AN268" s="126"/>
      <c r="AO268" s="50"/>
    </row>
    <row r="269" spans="3:41" s="54" customFormat="1" x14ac:dyDescent="0.3">
      <c r="C269" s="50"/>
      <c r="D269" s="50"/>
      <c r="E269" s="50"/>
      <c r="F269" s="50"/>
      <c r="G269" s="50"/>
      <c r="H269" s="110"/>
      <c r="I269" s="50"/>
      <c r="J269" s="110"/>
      <c r="L269" s="111"/>
      <c r="N269" s="111"/>
      <c r="P269" s="111"/>
      <c r="T269" s="78"/>
      <c r="V269" s="50"/>
      <c r="W269" s="50"/>
      <c r="Z269" s="50"/>
      <c r="AA269" s="50"/>
      <c r="AB269" s="50"/>
      <c r="AC269" s="50"/>
      <c r="AD269" s="50"/>
      <c r="AE269" s="110"/>
      <c r="AF269" s="50"/>
      <c r="AG269" s="110"/>
      <c r="AH269" s="50"/>
      <c r="AI269" s="110"/>
      <c r="AJ269" s="50"/>
      <c r="AK269" s="110"/>
      <c r="AL269" s="50"/>
      <c r="AM269" s="110"/>
      <c r="AN269" s="126"/>
      <c r="AO269" s="50"/>
    </row>
    <row r="270" spans="3:41" s="54" customFormat="1" x14ac:dyDescent="0.3">
      <c r="C270" s="50"/>
      <c r="D270" s="50"/>
      <c r="E270" s="50"/>
      <c r="F270" s="50"/>
      <c r="G270" s="50"/>
      <c r="H270" s="110"/>
      <c r="I270" s="50"/>
      <c r="J270" s="110"/>
      <c r="L270" s="111"/>
      <c r="N270" s="111"/>
      <c r="P270" s="111"/>
      <c r="T270" s="78"/>
      <c r="V270" s="50"/>
      <c r="W270" s="50"/>
      <c r="Z270" s="50"/>
      <c r="AA270" s="50"/>
      <c r="AB270" s="50"/>
      <c r="AC270" s="50"/>
      <c r="AD270" s="50"/>
      <c r="AE270" s="110"/>
      <c r="AF270" s="50"/>
      <c r="AG270" s="110"/>
      <c r="AH270" s="50"/>
      <c r="AI270" s="110"/>
      <c r="AJ270" s="50"/>
      <c r="AK270" s="110"/>
      <c r="AL270" s="50"/>
      <c r="AM270" s="110"/>
      <c r="AN270" s="126"/>
      <c r="AO270" s="50"/>
    </row>
    <row r="271" spans="3:41" s="54" customFormat="1" x14ac:dyDescent="0.3">
      <c r="C271" s="50"/>
      <c r="D271" s="50"/>
      <c r="E271" s="50"/>
      <c r="F271" s="50"/>
      <c r="G271" s="50"/>
      <c r="H271" s="110"/>
      <c r="I271" s="50"/>
      <c r="J271" s="110"/>
      <c r="L271" s="111"/>
      <c r="N271" s="111"/>
      <c r="P271" s="111"/>
      <c r="T271" s="78"/>
      <c r="V271" s="50"/>
      <c r="W271" s="50"/>
      <c r="Z271" s="50"/>
      <c r="AA271" s="50"/>
      <c r="AB271" s="50"/>
      <c r="AC271" s="50"/>
      <c r="AD271" s="50"/>
      <c r="AE271" s="110"/>
      <c r="AF271" s="50"/>
      <c r="AG271" s="110"/>
      <c r="AH271" s="50"/>
      <c r="AI271" s="110"/>
      <c r="AJ271" s="50"/>
      <c r="AK271" s="110"/>
      <c r="AL271" s="50"/>
      <c r="AM271" s="110"/>
      <c r="AN271" s="126"/>
      <c r="AO271" s="50"/>
    </row>
    <row r="272" spans="3:41" s="54" customFormat="1" x14ac:dyDescent="0.3">
      <c r="C272" s="50"/>
      <c r="D272" s="50"/>
      <c r="E272" s="50"/>
      <c r="F272" s="50"/>
      <c r="G272" s="50"/>
      <c r="H272" s="110"/>
      <c r="I272" s="50"/>
      <c r="J272" s="110"/>
      <c r="L272" s="111"/>
      <c r="N272" s="111"/>
      <c r="P272" s="111"/>
      <c r="T272" s="78"/>
      <c r="V272" s="50"/>
      <c r="W272" s="50"/>
      <c r="Z272" s="50"/>
      <c r="AA272" s="50"/>
      <c r="AB272" s="50"/>
      <c r="AC272" s="50"/>
      <c r="AD272" s="50"/>
      <c r="AE272" s="110"/>
      <c r="AF272" s="50"/>
      <c r="AG272" s="110"/>
      <c r="AH272" s="50"/>
      <c r="AI272" s="110"/>
      <c r="AJ272" s="50"/>
      <c r="AK272" s="110"/>
      <c r="AL272" s="50"/>
      <c r="AM272" s="110"/>
      <c r="AN272" s="126"/>
      <c r="AO272" s="50"/>
    </row>
    <row r="273" spans="3:41" s="54" customFormat="1" x14ac:dyDescent="0.3">
      <c r="C273" s="50"/>
      <c r="D273" s="50"/>
      <c r="E273" s="50"/>
      <c r="F273" s="50"/>
      <c r="G273" s="50"/>
      <c r="H273" s="110"/>
      <c r="I273" s="50"/>
      <c r="J273" s="110"/>
      <c r="L273" s="111"/>
      <c r="N273" s="111"/>
      <c r="P273" s="111"/>
      <c r="T273" s="78"/>
      <c r="V273" s="50"/>
      <c r="W273" s="50"/>
      <c r="Z273" s="50"/>
      <c r="AA273" s="50"/>
      <c r="AB273" s="50"/>
      <c r="AC273" s="50"/>
      <c r="AD273" s="50"/>
      <c r="AE273" s="110"/>
      <c r="AF273" s="50"/>
      <c r="AG273" s="110"/>
      <c r="AH273" s="50"/>
      <c r="AI273" s="110"/>
      <c r="AJ273" s="50"/>
      <c r="AK273" s="110"/>
      <c r="AL273" s="50"/>
      <c r="AM273" s="110"/>
      <c r="AN273" s="126"/>
      <c r="AO273" s="50"/>
    </row>
    <row r="274" spans="3:41" s="54" customFormat="1" x14ac:dyDescent="0.3">
      <c r="C274" s="50"/>
      <c r="D274" s="50"/>
      <c r="E274" s="50"/>
      <c r="F274" s="50"/>
      <c r="G274" s="50"/>
      <c r="H274" s="110"/>
      <c r="I274" s="50"/>
      <c r="J274" s="110"/>
      <c r="L274" s="111"/>
      <c r="N274" s="111"/>
      <c r="P274" s="111"/>
      <c r="T274" s="78"/>
      <c r="V274" s="50"/>
      <c r="W274" s="50"/>
      <c r="Z274" s="50"/>
      <c r="AA274" s="50"/>
      <c r="AB274" s="50"/>
      <c r="AC274" s="50"/>
      <c r="AD274" s="50"/>
      <c r="AE274" s="110"/>
      <c r="AF274" s="50"/>
      <c r="AG274" s="110"/>
      <c r="AH274" s="50"/>
      <c r="AI274" s="110"/>
      <c r="AJ274" s="50"/>
      <c r="AK274" s="110"/>
      <c r="AL274" s="50"/>
      <c r="AM274" s="110"/>
      <c r="AN274" s="126"/>
      <c r="AO274" s="50"/>
    </row>
    <row r="275" spans="3:41" s="54" customFormat="1" x14ac:dyDescent="0.3">
      <c r="C275" s="50"/>
      <c r="D275" s="50"/>
      <c r="E275" s="50"/>
      <c r="F275" s="50"/>
      <c r="G275" s="50"/>
      <c r="H275" s="110"/>
      <c r="I275" s="50"/>
      <c r="J275" s="110"/>
      <c r="L275" s="111"/>
      <c r="N275" s="111"/>
      <c r="P275" s="111"/>
      <c r="T275" s="78"/>
      <c r="V275" s="50"/>
      <c r="W275" s="50"/>
      <c r="Z275" s="50"/>
      <c r="AA275" s="50"/>
      <c r="AB275" s="50"/>
      <c r="AC275" s="50"/>
      <c r="AD275" s="50"/>
      <c r="AE275" s="110"/>
      <c r="AF275" s="50"/>
      <c r="AG275" s="110"/>
      <c r="AH275" s="50"/>
      <c r="AI275" s="110"/>
      <c r="AJ275" s="50"/>
      <c r="AK275" s="110"/>
      <c r="AL275" s="50"/>
      <c r="AM275" s="110"/>
      <c r="AN275" s="126"/>
      <c r="AO275" s="50"/>
    </row>
    <row r="276" spans="3:41" s="54" customFormat="1" x14ac:dyDescent="0.3">
      <c r="C276" s="50"/>
      <c r="D276" s="50"/>
      <c r="E276" s="50"/>
      <c r="F276" s="50"/>
      <c r="G276" s="50"/>
      <c r="H276" s="110"/>
      <c r="I276" s="50"/>
      <c r="J276" s="110"/>
      <c r="L276" s="111"/>
      <c r="N276" s="111"/>
      <c r="P276" s="111"/>
      <c r="T276" s="78"/>
      <c r="V276" s="50"/>
      <c r="W276" s="50"/>
      <c r="Z276" s="50"/>
      <c r="AA276" s="50"/>
      <c r="AB276" s="50"/>
      <c r="AC276" s="50"/>
      <c r="AD276" s="50"/>
      <c r="AE276" s="110"/>
      <c r="AF276" s="50"/>
      <c r="AG276" s="110"/>
      <c r="AH276" s="50"/>
      <c r="AI276" s="110"/>
      <c r="AJ276" s="50"/>
      <c r="AK276" s="110"/>
      <c r="AL276" s="50"/>
      <c r="AM276" s="110"/>
      <c r="AN276" s="126"/>
      <c r="AO276" s="50"/>
    </row>
    <row r="277" spans="3:41" s="54" customFormat="1" x14ac:dyDescent="0.3">
      <c r="C277" s="50"/>
      <c r="D277" s="50"/>
      <c r="E277" s="50"/>
      <c r="F277" s="50"/>
      <c r="G277" s="50"/>
      <c r="H277" s="110"/>
      <c r="I277" s="50"/>
      <c r="J277" s="110"/>
      <c r="L277" s="111"/>
      <c r="N277" s="111"/>
      <c r="P277" s="111"/>
      <c r="T277" s="78"/>
      <c r="V277" s="50"/>
      <c r="W277" s="50"/>
      <c r="Z277" s="50"/>
      <c r="AA277" s="50"/>
      <c r="AB277" s="50"/>
      <c r="AC277" s="50"/>
      <c r="AD277" s="50"/>
      <c r="AE277" s="110"/>
      <c r="AF277" s="50"/>
      <c r="AG277" s="110"/>
      <c r="AH277" s="50"/>
      <c r="AI277" s="110"/>
      <c r="AJ277" s="50"/>
      <c r="AK277" s="110"/>
      <c r="AL277" s="50"/>
      <c r="AM277" s="110"/>
      <c r="AN277" s="126"/>
      <c r="AO277" s="50"/>
    </row>
    <row r="278" spans="3:41" s="54" customFormat="1" x14ac:dyDescent="0.3">
      <c r="C278" s="50"/>
      <c r="D278" s="50"/>
      <c r="E278" s="50"/>
      <c r="F278" s="50"/>
      <c r="G278" s="50"/>
      <c r="H278" s="110"/>
      <c r="I278" s="50"/>
      <c r="J278" s="110"/>
      <c r="L278" s="111"/>
      <c r="N278" s="111"/>
      <c r="P278" s="111"/>
      <c r="T278" s="78"/>
      <c r="V278" s="50"/>
      <c r="W278" s="50"/>
      <c r="Z278" s="50"/>
      <c r="AA278" s="50"/>
      <c r="AB278" s="50"/>
      <c r="AC278" s="50"/>
      <c r="AD278" s="50"/>
      <c r="AE278" s="110"/>
      <c r="AF278" s="50"/>
      <c r="AG278" s="110"/>
      <c r="AH278" s="50"/>
      <c r="AI278" s="110"/>
      <c r="AJ278" s="50"/>
      <c r="AK278" s="110"/>
      <c r="AL278" s="50"/>
      <c r="AM278" s="110"/>
      <c r="AN278" s="126"/>
      <c r="AO278" s="50"/>
    </row>
    <row r="279" spans="3:41" s="54" customFormat="1" x14ac:dyDescent="0.3">
      <c r="C279" s="50"/>
      <c r="D279" s="50"/>
      <c r="E279" s="50"/>
      <c r="F279" s="50"/>
      <c r="G279" s="50"/>
      <c r="H279" s="110"/>
      <c r="I279" s="50"/>
      <c r="J279" s="110"/>
      <c r="L279" s="111"/>
      <c r="N279" s="111"/>
      <c r="P279" s="111"/>
      <c r="T279" s="78"/>
      <c r="V279" s="50"/>
      <c r="W279" s="50"/>
      <c r="Z279" s="50"/>
      <c r="AA279" s="50"/>
      <c r="AB279" s="50"/>
      <c r="AC279" s="50"/>
      <c r="AD279" s="50"/>
      <c r="AE279" s="110"/>
      <c r="AF279" s="50"/>
      <c r="AG279" s="110"/>
      <c r="AH279" s="50"/>
      <c r="AI279" s="110"/>
      <c r="AJ279" s="50"/>
      <c r="AK279" s="110"/>
      <c r="AL279" s="50"/>
      <c r="AM279" s="110"/>
      <c r="AN279" s="126"/>
      <c r="AO279" s="50"/>
    </row>
    <row r="280" spans="3:41" s="54" customFormat="1" x14ac:dyDescent="0.3">
      <c r="C280" s="50"/>
      <c r="D280" s="50"/>
      <c r="E280" s="50"/>
      <c r="F280" s="50"/>
      <c r="G280" s="50"/>
      <c r="H280" s="110"/>
      <c r="I280" s="50"/>
      <c r="J280" s="110"/>
      <c r="L280" s="111"/>
      <c r="N280" s="111"/>
      <c r="P280" s="111"/>
      <c r="T280" s="78"/>
      <c r="V280" s="50"/>
      <c r="W280" s="50"/>
      <c r="Z280" s="50"/>
      <c r="AA280" s="50"/>
      <c r="AB280" s="50"/>
      <c r="AC280" s="50"/>
      <c r="AD280" s="50"/>
      <c r="AE280" s="110"/>
      <c r="AF280" s="50"/>
      <c r="AG280" s="110"/>
      <c r="AH280" s="50"/>
      <c r="AI280" s="110"/>
      <c r="AJ280" s="50"/>
      <c r="AK280" s="110"/>
      <c r="AL280" s="50"/>
      <c r="AM280" s="110"/>
      <c r="AN280" s="126"/>
      <c r="AO280" s="50"/>
    </row>
    <row r="281" spans="3:41" s="54" customFormat="1" x14ac:dyDescent="0.3">
      <c r="C281" s="50"/>
      <c r="D281" s="50"/>
      <c r="E281" s="50"/>
      <c r="F281" s="50"/>
      <c r="G281" s="50"/>
      <c r="H281" s="110"/>
      <c r="I281" s="50"/>
      <c r="J281" s="110"/>
      <c r="L281" s="111"/>
      <c r="N281" s="111"/>
      <c r="P281" s="111"/>
      <c r="T281" s="78"/>
      <c r="V281" s="50"/>
      <c r="W281" s="50"/>
      <c r="Z281" s="50"/>
      <c r="AA281" s="50"/>
      <c r="AB281" s="50"/>
      <c r="AC281" s="50"/>
      <c r="AD281" s="50"/>
      <c r="AE281" s="110"/>
      <c r="AF281" s="50"/>
      <c r="AG281" s="110"/>
      <c r="AH281" s="50"/>
      <c r="AI281" s="110"/>
      <c r="AJ281" s="50"/>
      <c r="AK281" s="110"/>
      <c r="AL281" s="50"/>
      <c r="AM281" s="110"/>
      <c r="AN281" s="126"/>
      <c r="AO281" s="50"/>
    </row>
    <row r="282" spans="3:41" s="54" customFormat="1" x14ac:dyDescent="0.3">
      <c r="C282" s="50"/>
      <c r="D282" s="50"/>
      <c r="E282" s="50"/>
      <c r="F282" s="50"/>
      <c r="G282" s="50"/>
      <c r="H282" s="110"/>
      <c r="I282" s="50"/>
      <c r="J282" s="110"/>
      <c r="L282" s="111"/>
      <c r="N282" s="111"/>
      <c r="P282" s="111"/>
      <c r="T282" s="78"/>
      <c r="V282" s="50"/>
      <c r="W282" s="50"/>
      <c r="Z282" s="50"/>
      <c r="AA282" s="50"/>
      <c r="AB282" s="50"/>
      <c r="AC282" s="50"/>
      <c r="AD282" s="50"/>
      <c r="AE282" s="110"/>
      <c r="AF282" s="50"/>
      <c r="AG282" s="110"/>
      <c r="AH282" s="50"/>
      <c r="AI282" s="110"/>
      <c r="AJ282" s="50"/>
      <c r="AK282" s="110"/>
      <c r="AL282" s="50"/>
      <c r="AM282" s="110"/>
      <c r="AN282" s="126"/>
      <c r="AO282" s="50"/>
    </row>
    <row r="283" spans="3:41" s="54" customFormat="1" x14ac:dyDescent="0.3">
      <c r="C283" s="50"/>
      <c r="D283" s="50"/>
      <c r="E283" s="50"/>
      <c r="F283" s="50"/>
      <c r="G283" s="50"/>
      <c r="H283" s="110"/>
      <c r="I283" s="50"/>
      <c r="J283" s="110"/>
      <c r="L283" s="111"/>
      <c r="N283" s="111"/>
      <c r="P283" s="111"/>
      <c r="T283" s="78"/>
      <c r="V283" s="50"/>
      <c r="W283" s="50"/>
      <c r="Z283" s="50"/>
      <c r="AA283" s="50"/>
      <c r="AB283" s="50"/>
      <c r="AC283" s="50"/>
      <c r="AD283" s="50"/>
      <c r="AE283" s="110"/>
      <c r="AF283" s="50"/>
      <c r="AG283" s="110"/>
      <c r="AH283" s="50"/>
      <c r="AI283" s="110"/>
      <c r="AJ283" s="50"/>
      <c r="AK283" s="110"/>
      <c r="AL283" s="50"/>
      <c r="AM283" s="110"/>
      <c r="AN283" s="126"/>
      <c r="AO283" s="50"/>
    </row>
    <row r="284" spans="3:41" s="54" customFormat="1" x14ac:dyDescent="0.3">
      <c r="C284" s="50"/>
      <c r="D284" s="50"/>
      <c r="E284" s="50"/>
      <c r="F284" s="50"/>
      <c r="G284" s="50"/>
      <c r="H284" s="110"/>
      <c r="I284" s="50"/>
      <c r="J284" s="110"/>
      <c r="L284" s="111"/>
      <c r="N284" s="111"/>
      <c r="P284" s="111"/>
      <c r="T284" s="78"/>
      <c r="V284" s="50"/>
      <c r="W284" s="50"/>
      <c r="Z284" s="50"/>
      <c r="AA284" s="50"/>
      <c r="AB284" s="50"/>
      <c r="AC284" s="50"/>
      <c r="AD284" s="50"/>
      <c r="AE284" s="110"/>
      <c r="AF284" s="50"/>
      <c r="AG284" s="110"/>
      <c r="AH284" s="50"/>
      <c r="AI284" s="110"/>
      <c r="AJ284" s="50"/>
      <c r="AK284" s="110"/>
      <c r="AL284" s="50"/>
      <c r="AM284" s="110"/>
      <c r="AN284" s="126"/>
      <c r="AO284" s="50"/>
    </row>
    <row r="285" spans="3:41" s="54" customFormat="1" x14ac:dyDescent="0.3">
      <c r="C285" s="50"/>
      <c r="D285" s="50"/>
      <c r="E285" s="50"/>
      <c r="F285" s="50"/>
      <c r="G285" s="50"/>
      <c r="H285" s="110"/>
      <c r="I285" s="50"/>
      <c r="J285" s="110"/>
      <c r="L285" s="111"/>
      <c r="N285" s="111"/>
      <c r="P285" s="111"/>
      <c r="T285" s="78"/>
      <c r="V285" s="50"/>
      <c r="W285" s="50"/>
      <c r="Z285" s="50"/>
      <c r="AA285" s="50"/>
      <c r="AB285" s="50"/>
      <c r="AC285" s="50"/>
      <c r="AD285" s="50"/>
      <c r="AE285" s="110"/>
      <c r="AF285" s="50"/>
      <c r="AG285" s="110"/>
      <c r="AH285" s="50"/>
      <c r="AI285" s="110"/>
      <c r="AJ285" s="50"/>
      <c r="AK285" s="110"/>
      <c r="AL285" s="50"/>
      <c r="AM285" s="110"/>
      <c r="AN285" s="126"/>
      <c r="AO285" s="50"/>
    </row>
    <row r="286" spans="3:41" s="54" customFormat="1" x14ac:dyDescent="0.3">
      <c r="C286" s="50"/>
      <c r="D286" s="50"/>
      <c r="E286" s="50"/>
      <c r="F286" s="50"/>
      <c r="G286" s="50"/>
      <c r="H286" s="110"/>
      <c r="I286" s="50"/>
      <c r="J286" s="110"/>
      <c r="L286" s="111"/>
      <c r="N286" s="111"/>
      <c r="P286" s="111"/>
      <c r="T286" s="78"/>
      <c r="V286" s="50"/>
      <c r="W286" s="50"/>
      <c r="Z286" s="50"/>
      <c r="AA286" s="50"/>
      <c r="AB286" s="50"/>
      <c r="AC286" s="50"/>
      <c r="AD286" s="50"/>
      <c r="AE286" s="110"/>
      <c r="AF286" s="50"/>
      <c r="AG286" s="110"/>
      <c r="AH286" s="50"/>
      <c r="AI286" s="110"/>
      <c r="AJ286" s="50"/>
      <c r="AK286" s="110"/>
      <c r="AL286" s="50"/>
      <c r="AM286" s="110"/>
      <c r="AN286" s="126"/>
      <c r="AO286" s="50"/>
    </row>
    <row r="287" spans="3:41" s="54" customFormat="1" x14ac:dyDescent="0.3">
      <c r="C287" s="50"/>
      <c r="D287" s="50"/>
      <c r="E287" s="50"/>
      <c r="F287" s="50"/>
      <c r="G287" s="50"/>
      <c r="H287" s="110"/>
      <c r="I287" s="50"/>
      <c r="J287" s="110"/>
      <c r="L287" s="111"/>
      <c r="N287" s="111"/>
      <c r="P287" s="111"/>
      <c r="T287" s="78"/>
      <c r="V287" s="50"/>
      <c r="W287" s="50"/>
      <c r="Z287" s="50"/>
      <c r="AA287" s="50"/>
      <c r="AB287" s="50"/>
      <c r="AC287" s="50"/>
      <c r="AD287" s="50"/>
      <c r="AE287" s="110"/>
      <c r="AF287" s="50"/>
      <c r="AG287" s="110"/>
      <c r="AH287" s="50"/>
      <c r="AI287" s="110"/>
      <c r="AJ287" s="50"/>
      <c r="AK287" s="110"/>
      <c r="AL287" s="50"/>
      <c r="AM287" s="110"/>
      <c r="AN287" s="126"/>
      <c r="AO287" s="50"/>
    </row>
    <row r="288" spans="3:41" s="54" customFormat="1" x14ac:dyDescent="0.3">
      <c r="C288" s="50"/>
      <c r="D288" s="50"/>
      <c r="E288" s="50"/>
      <c r="F288" s="50"/>
      <c r="G288" s="50"/>
      <c r="H288" s="110"/>
      <c r="I288" s="50"/>
      <c r="J288" s="110"/>
      <c r="L288" s="111"/>
      <c r="N288" s="111"/>
      <c r="P288" s="111"/>
      <c r="T288" s="78"/>
      <c r="V288" s="50"/>
      <c r="W288" s="50"/>
      <c r="Z288" s="50"/>
      <c r="AA288" s="50"/>
      <c r="AB288" s="50"/>
      <c r="AC288" s="50"/>
      <c r="AD288" s="50"/>
      <c r="AE288" s="110"/>
      <c r="AF288" s="50"/>
      <c r="AG288" s="110"/>
      <c r="AH288" s="50"/>
      <c r="AI288" s="110"/>
      <c r="AJ288" s="50"/>
      <c r="AK288" s="110"/>
      <c r="AL288" s="50"/>
      <c r="AM288" s="110"/>
      <c r="AN288" s="126"/>
      <c r="AO288" s="50"/>
    </row>
    <row r="289" spans="3:41" s="54" customFormat="1" x14ac:dyDescent="0.3">
      <c r="C289" s="50"/>
      <c r="D289" s="50"/>
      <c r="E289" s="50"/>
      <c r="F289" s="50"/>
      <c r="G289" s="50"/>
      <c r="H289" s="110"/>
      <c r="I289" s="50"/>
      <c r="J289" s="110"/>
      <c r="L289" s="111"/>
      <c r="N289" s="111"/>
      <c r="P289" s="111"/>
      <c r="T289" s="78"/>
      <c r="V289" s="50"/>
      <c r="W289" s="50"/>
      <c r="Z289" s="50"/>
      <c r="AA289" s="50"/>
      <c r="AB289" s="50"/>
      <c r="AC289" s="50"/>
      <c r="AD289" s="50"/>
      <c r="AE289" s="110"/>
      <c r="AF289" s="50"/>
      <c r="AG289" s="110"/>
      <c r="AH289" s="50"/>
      <c r="AI289" s="110"/>
      <c r="AJ289" s="50"/>
      <c r="AK289" s="110"/>
      <c r="AL289" s="50"/>
      <c r="AM289" s="110"/>
      <c r="AN289" s="126"/>
      <c r="AO289" s="50"/>
    </row>
    <row r="290" spans="3:41" s="54" customFormat="1" x14ac:dyDescent="0.3">
      <c r="C290" s="50"/>
      <c r="D290" s="50"/>
      <c r="E290" s="50"/>
      <c r="F290" s="50"/>
      <c r="G290" s="50"/>
      <c r="H290" s="110"/>
      <c r="I290" s="50"/>
      <c r="J290" s="110"/>
      <c r="L290" s="111"/>
      <c r="N290" s="111"/>
      <c r="P290" s="111"/>
      <c r="T290" s="78"/>
      <c r="V290" s="50"/>
      <c r="W290" s="50"/>
      <c r="Z290" s="50"/>
      <c r="AA290" s="50"/>
      <c r="AB290" s="50"/>
      <c r="AC290" s="50"/>
      <c r="AD290" s="50"/>
      <c r="AE290" s="110"/>
      <c r="AF290" s="50"/>
      <c r="AG290" s="110"/>
      <c r="AH290" s="50"/>
      <c r="AI290" s="110"/>
      <c r="AJ290" s="50"/>
      <c r="AK290" s="110"/>
      <c r="AL290" s="50"/>
      <c r="AM290" s="110"/>
      <c r="AN290" s="126"/>
      <c r="AO290" s="50"/>
    </row>
    <row r="291" spans="3:41" s="54" customFormat="1" x14ac:dyDescent="0.3">
      <c r="C291" s="50"/>
      <c r="D291" s="50"/>
      <c r="E291" s="50"/>
      <c r="F291" s="50"/>
      <c r="G291" s="50"/>
      <c r="H291" s="110"/>
      <c r="I291" s="50"/>
      <c r="J291" s="110"/>
      <c r="L291" s="111"/>
      <c r="N291" s="111"/>
      <c r="P291" s="111"/>
      <c r="T291" s="78"/>
      <c r="V291" s="50"/>
      <c r="W291" s="50"/>
      <c r="Z291" s="50"/>
      <c r="AA291" s="50"/>
      <c r="AB291" s="50"/>
      <c r="AC291" s="50"/>
      <c r="AD291" s="50"/>
      <c r="AE291" s="110"/>
      <c r="AF291" s="50"/>
      <c r="AG291" s="110"/>
      <c r="AH291" s="50"/>
      <c r="AI291" s="110"/>
      <c r="AJ291" s="50"/>
      <c r="AK291" s="110"/>
      <c r="AL291" s="50"/>
      <c r="AM291" s="110"/>
      <c r="AN291" s="126"/>
      <c r="AO291" s="50"/>
    </row>
    <row r="292" spans="3:41" s="54" customFormat="1" x14ac:dyDescent="0.3">
      <c r="C292" s="50"/>
      <c r="D292" s="50"/>
      <c r="E292" s="50"/>
      <c r="F292" s="50"/>
      <c r="G292" s="50"/>
      <c r="H292" s="110"/>
      <c r="I292" s="50"/>
      <c r="J292" s="110"/>
      <c r="L292" s="111"/>
      <c r="N292" s="111"/>
      <c r="P292" s="111"/>
      <c r="T292" s="78"/>
      <c r="V292" s="50"/>
      <c r="W292" s="50"/>
      <c r="Z292" s="50"/>
      <c r="AA292" s="50"/>
      <c r="AB292" s="50"/>
      <c r="AC292" s="50"/>
      <c r="AD292" s="50"/>
      <c r="AE292" s="110"/>
      <c r="AF292" s="50"/>
      <c r="AG292" s="110"/>
      <c r="AH292" s="50"/>
      <c r="AI292" s="110"/>
      <c r="AJ292" s="50"/>
      <c r="AK292" s="110"/>
      <c r="AL292" s="50"/>
      <c r="AM292" s="110"/>
      <c r="AN292" s="126"/>
      <c r="AO292" s="50"/>
    </row>
    <row r="293" spans="3:41" s="54" customFormat="1" x14ac:dyDescent="0.3">
      <c r="C293" s="50"/>
      <c r="D293" s="50"/>
      <c r="E293" s="50"/>
      <c r="F293" s="50"/>
      <c r="G293" s="50"/>
      <c r="H293" s="110"/>
      <c r="I293" s="50"/>
      <c r="J293" s="110"/>
      <c r="L293" s="111"/>
      <c r="N293" s="111"/>
      <c r="P293" s="111"/>
      <c r="T293" s="78"/>
      <c r="V293" s="50"/>
      <c r="W293" s="50"/>
      <c r="Z293" s="50"/>
      <c r="AA293" s="50"/>
      <c r="AB293" s="50"/>
      <c r="AC293" s="50"/>
      <c r="AD293" s="50"/>
      <c r="AE293" s="110"/>
      <c r="AF293" s="50"/>
      <c r="AG293" s="110"/>
      <c r="AH293" s="50"/>
      <c r="AI293" s="110"/>
      <c r="AJ293" s="50"/>
      <c r="AK293" s="110"/>
      <c r="AL293" s="50"/>
      <c r="AM293" s="110"/>
      <c r="AN293" s="126"/>
      <c r="AO293" s="50"/>
    </row>
    <row r="294" spans="3:41" s="54" customFormat="1" x14ac:dyDescent="0.3">
      <c r="C294" s="50"/>
      <c r="D294" s="50"/>
      <c r="E294" s="50"/>
      <c r="F294" s="50"/>
      <c r="G294" s="50"/>
      <c r="H294" s="110"/>
      <c r="I294" s="50"/>
      <c r="J294" s="110"/>
      <c r="L294" s="111"/>
      <c r="N294" s="111"/>
      <c r="P294" s="111"/>
      <c r="T294" s="78"/>
      <c r="V294" s="50"/>
      <c r="W294" s="50"/>
      <c r="Z294" s="50"/>
      <c r="AA294" s="50"/>
      <c r="AB294" s="50"/>
      <c r="AC294" s="50"/>
      <c r="AD294" s="50"/>
      <c r="AE294" s="110"/>
      <c r="AF294" s="50"/>
      <c r="AG294" s="110"/>
      <c r="AH294" s="50"/>
      <c r="AI294" s="110"/>
      <c r="AJ294" s="50"/>
      <c r="AK294" s="110"/>
      <c r="AL294" s="50"/>
      <c r="AM294" s="110"/>
      <c r="AN294" s="126"/>
      <c r="AO294" s="50"/>
    </row>
    <row r="295" spans="3:41" s="54" customFormat="1" x14ac:dyDescent="0.3">
      <c r="C295" s="50"/>
      <c r="D295" s="50"/>
      <c r="E295" s="50"/>
      <c r="F295" s="50"/>
      <c r="G295" s="50"/>
      <c r="H295" s="110"/>
      <c r="I295" s="50"/>
      <c r="J295" s="110"/>
      <c r="L295" s="111"/>
      <c r="N295" s="111"/>
      <c r="P295" s="111"/>
      <c r="T295" s="78"/>
      <c r="V295" s="50"/>
      <c r="W295" s="50"/>
      <c r="Z295" s="50"/>
      <c r="AA295" s="50"/>
      <c r="AB295" s="50"/>
      <c r="AC295" s="50"/>
      <c r="AD295" s="50"/>
      <c r="AE295" s="110"/>
      <c r="AF295" s="50"/>
      <c r="AG295" s="110"/>
      <c r="AH295" s="50"/>
      <c r="AI295" s="110"/>
      <c r="AJ295" s="50"/>
      <c r="AK295" s="110"/>
      <c r="AL295" s="50"/>
      <c r="AM295" s="110"/>
      <c r="AN295" s="126"/>
      <c r="AO295" s="50"/>
    </row>
    <row r="296" spans="3:41" s="54" customFormat="1" x14ac:dyDescent="0.3">
      <c r="C296" s="50"/>
      <c r="D296" s="50"/>
      <c r="E296" s="50"/>
      <c r="F296" s="50"/>
      <c r="G296" s="50"/>
      <c r="H296" s="110"/>
      <c r="I296" s="50"/>
      <c r="J296" s="110"/>
      <c r="L296" s="111"/>
      <c r="N296" s="111"/>
      <c r="P296" s="111"/>
      <c r="T296" s="78"/>
      <c r="V296" s="50"/>
      <c r="W296" s="50"/>
      <c r="Z296" s="50"/>
      <c r="AA296" s="50"/>
      <c r="AB296" s="50"/>
      <c r="AC296" s="50"/>
      <c r="AD296" s="50"/>
      <c r="AE296" s="110"/>
      <c r="AF296" s="50"/>
      <c r="AG296" s="110"/>
      <c r="AH296" s="50"/>
      <c r="AI296" s="110"/>
      <c r="AJ296" s="50"/>
      <c r="AK296" s="110"/>
      <c r="AL296" s="50"/>
      <c r="AM296" s="110"/>
      <c r="AN296" s="126"/>
      <c r="AO296" s="50"/>
    </row>
    <row r="297" spans="3:41" s="54" customFormat="1" x14ac:dyDescent="0.3">
      <c r="C297" s="50"/>
      <c r="D297" s="50"/>
      <c r="E297" s="50"/>
      <c r="F297" s="50"/>
      <c r="G297" s="50"/>
      <c r="H297" s="110"/>
      <c r="I297" s="50"/>
      <c r="J297" s="110"/>
      <c r="L297" s="111"/>
      <c r="N297" s="111"/>
      <c r="P297" s="111"/>
      <c r="T297" s="78"/>
      <c r="V297" s="50"/>
      <c r="W297" s="50"/>
      <c r="Z297" s="50"/>
      <c r="AA297" s="50"/>
      <c r="AB297" s="50"/>
      <c r="AC297" s="50"/>
      <c r="AD297" s="50"/>
      <c r="AE297" s="110"/>
      <c r="AF297" s="50"/>
      <c r="AG297" s="110"/>
      <c r="AH297" s="50"/>
      <c r="AI297" s="110"/>
      <c r="AJ297" s="50"/>
      <c r="AK297" s="110"/>
      <c r="AL297" s="50"/>
      <c r="AM297" s="110"/>
      <c r="AN297" s="126"/>
      <c r="AO297" s="50"/>
    </row>
    <row r="298" spans="3:41" s="54" customFormat="1" x14ac:dyDescent="0.3">
      <c r="C298" s="50"/>
      <c r="D298" s="50"/>
      <c r="E298" s="50"/>
      <c r="F298" s="50"/>
      <c r="G298" s="50"/>
      <c r="H298" s="110"/>
      <c r="I298" s="50"/>
      <c r="J298" s="110"/>
      <c r="L298" s="111"/>
      <c r="N298" s="111"/>
      <c r="P298" s="111"/>
      <c r="T298" s="78"/>
      <c r="V298" s="50"/>
      <c r="W298" s="50"/>
      <c r="Z298" s="50"/>
      <c r="AA298" s="50"/>
      <c r="AB298" s="50"/>
      <c r="AC298" s="50"/>
      <c r="AD298" s="50"/>
      <c r="AE298" s="110"/>
      <c r="AF298" s="50"/>
      <c r="AG298" s="110"/>
      <c r="AH298" s="50"/>
      <c r="AI298" s="110"/>
      <c r="AJ298" s="50"/>
      <c r="AK298" s="110"/>
      <c r="AL298" s="50"/>
      <c r="AM298" s="110"/>
      <c r="AN298" s="126"/>
      <c r="AO298" s="50"/>
    </row>
    <row r="299" spans="3:41" s="54" customFormat="1" x14ac:dyDescent="0.3">
      <c r="C299" s="50"/>
      <c r="D299" s="50"/>
      <c r="E299" s="50"/>
      <c r="F299" s="50"/>
      <c r="G299" s="50"/>
      <c r="H299" s="110"/>
      <c r="I299" s="50"/>
      <c r="J299" s="110"/>
      <c r="L299" s="111"/>
      <c r="N299" s="111"/>
      <c r="P299" s="111"/>
      <c r="T299" s="78"/>
      <c r="V299" s="50"/>
      <c r="W299" s="50"/>
      <c r="Z299" s="50"/>
      <c r="AA299" s="50"/>
      <c r="AB299" s="50"/>
      <c r="AC299" s="50"/>
      <c r="AD299" s="50"/>
      <c r="AE299" s="110"/>
      <c r="AF299" s="50"/>
      <c r="AG299" s="110"/>
      <c r="AH299" s="50"/>
      <c r="AI299" s="110"/>
      <c r="AJ299" s="50"/>
      <c r="AK299" s="110"/>
      <c r="AL299" s="50"/>
      <c r="AM299" s="110"/>
      <c r="AN299" s="126"/>
      <c r="AO299" s="50"/>
    </row>
    <row r="300" spans="3:41" s="54" customFormat="1" x14ac:dyDescent="0.3">
      <c r="C300" s="50"/>
      <c r="D300" s="50"/>
      <c r="E300" s="50"/>
      <c r="F300" s="50"/>
      <c r="G300" s="50"/>
      <c r="H300" s="110"/>
      <c r="I300" s="50"/>
      <c r="J300" s="110"/>
      <c r="L300" s="111"/>
      <c r="N300" s="111"/>
      <c r="P300" s="111"/>
      <c r="T300" s="78"/>
      <c r="V300" s="50"/>
      <c r="W300" s="50"/>
      <c r="Z300" s="50"/>
      <c r="AA300" s="50"/>
      <c r="AB300" s="50"/>
      <c r="AC300" s="50"/>
      <c r="AD300" s="50"/>
      <c r="AE300" s="110"/>
      <c r="AF300" s="50"/>
      <c r="AG300" s="110"/>
      <c r="AH300" s="50"/>
      <c r="AI300" s="110"/>
      <c r="AJ300" s="50"/>
      <c r="AK300" s="110"/>
      <c r="AL300" s="50"/>
      <c r="AM300" s="110"/>
      <c r="AN300" s="126"/>
      <c r="AO300" s="50"/>
    </row>
    <row r="301" spans="3:41" s="54" customFormat="1" x14ac:dyDescent="0.3">
      <c r="C301" s="50"/>
      <c r="D301" s="50"/>
      <c r="E301" s="50"/>
      <c r="F301" s="50"/>
      <c r="G301" s="50"/>
      <c r="H301" s="110"/>
      <c r="I301" s="50"/>
      <c r="J301" s="110"/>
      <c r="L301" s="111"/>
      <c r="N301" s="111"/>
      <c r="P301" s="111"/>
      <c r="T301" s="78"/>
      <c r="V301" s="50"/>
      <c r="W301" s="50"/>
      <c r="Z301" s="50"/>
      <c r="AA301" s="50"/>
      <c r="AB301" s="50"/>
      <c r="AC301" s="50"/>
      <c r="AD301" s="50"/>
      <c r="AE301" s="110"/>
      <c r="AF301" s="50"/>
      <c r="AG301" s="110"/>
      <c r="AH301" s="50"/>
      <c r="AI301" s="110"/>
      <c r="AJ301" s="50"/>
      <c r="AK301" s="110"/>
      <c r="AL301" s="50"/>
      <c r="AM301" s="110"/>
      <c r="AN301" s="126"/>
      <c r="AO301" s="50"/>
    </row>
    <row r="302" spans="3:41" s="54" customFormat="1" x14ac:dyDescent="0.3">
      <c r="C302" s="50"/>
      <c r="D302" s="50"/>
      <c r="E302" s="50"/>
      <c r="F302" s="50"/>
      <c r="G302" s="50"/>
      <c r="H302" s="110"/>
      <c r="I302" s="50"/>
      <c r="J302" s="110"/>
      <c r="L302" s="111"/>
      <c r="N302" s="111"/>
      <c r="P302" s="111"/>
      <c r="T302" s="78"/>
      <c r="V302" s="50"/>
      <c r="W302" s="50"/>
      <c r="Z302" s="50"/>
      <c r="AA302" s="50"/>
      <c r="AB302" s="50"/>
      <c r="AC302" s="50"/>
      <c r="AD302" s="50"/>
      <c r="AE302" s="110"/>
      <c r="AF302" s="50"/>
      <c r="AG302" s="110"/>
      <c r="AH302" s="50"/>
      <c r="AI302" s="110"/>
      <c r="AJ302" s="50"/>
      <c r="AK302" s="110"/>
      <c r="AL302" s="50"/>
      <c r="AM302" s="110"/>
      <c r="AN302" s="126"/>
      <c r="AO302" s="50"/>
    </row>
    <row r="303" spans="3:41" s="54" customFormat="1" x14ac:dyDescent="0.3">
      <c r="C303" s="50"/>
      <c r="D303" s="50"/>
      <c r="E303" s="50"/>
      <c r="F303" s="50"/>
      <c r="G303" s="50"/>
      <c r="H303" s="110"/>
      <c r="I303" s="50"/>
      <c r="J303" s="110"/>
      <c r="L303" s="111"/>
      <c r="N303" s="111"/>
      <c r="P303" s="111"/>
      <c r="T303" s="78"/>
      <c r="V303" s="50"/>
      <c r="W303" s="50"/>
      <c r="Z303" s="50"/>
      <c r="AA303" s="50"/>
      <c r="AB303" s="50"/>
      <c r="AC303" s="50"/>
      <c r="AD303" s="50"/>
      <c r="AE303" s="110"/>
      <c r="AF303" s="50"/>
      <c r="AG303" s="110"/>
      <c r="AH303" s="50"/>
      <c r="AI303" s="110"/>
      <c r="AJ303" s="50"/>
      <c r="AK303" s="110"/>
      <c r="AL303" s="50"/>
      <c r="AM303" s="110"/>
      <c r="AN303" s="126"/>
      <c r="AO303" s="50"/>
    </row>
    <row r="304" spans="3:41" s="54" customFormat="1" x14ac:dyDescent="0.3">
      <c r="C304" s="50"/>
      <c r="D304" s="50"/>
      <c r="E304" s="50"/>
      <c r="F304" s="50"/>
      <c r="G304" s="50"/>
      <c r="H304" s="110"/>
      <c r="I304" s="50"/>
      <c r="J304" s="110"/>
      <c r="L304" s="111"/>
      <c r="N304" s="111"/>
      <c r="P304" s="111"/>
      <c r="T304" s="78"/>
      <c r="V304" s="50"/>
      <c r="W304" s="50"/>
      <c r="Z304" s="50"/>
      <c r="AA304" s="50"/>
      <c r="AB304" s="50"/>
      <c r="AC304" s="50"/>
      <c r="AD304" s="50"/>
      <c r="AE304" s="110"/>
      <c r="AF304" s="50"/>
      <c r="AG304" s="110"/>
      <c r="AH304" s="50"/>
      <c r="AI304" s="110"/>
      <c r="AJ304" s="50"/>
      <c r="AK304" s="110"/>
      <c r="AL304" s="50"/>
      <c r="AM304" s="110"/>
      <c r="AN304" s="126"/>
      <c r="AO304" s="50"/>
    </row>
    <row r="305" spans="3:41" s="54" customFormat="1" x14ac:dyDescent="0.3">
      <c r="C305" s="50"/>
      <c r="D305" s="50"/>
      <c r="E305" s="50"/>
      <c r="F305" s="50"/>
      <c r="G305" s="50"/>
      <c r="H305" s="110"/>
      <c r="I305" s="50"/>
      <c r="J305" s="110"/>
      <c r="L305" s="111"/>
      <c r="N305" s="111"/>
      <c r="P305" s="111"/>
      <c r="T305" s="78"/>
      <c r="V305" s="50"/>
      <c r="W305" s="50"/>
      <c r="Z305" s="50"/>
      <c r="AA305" s="50"/>
      <c r="AB305" s="50"/>
      <c r="AC305" s="50"/>
      <c r="AD305" s="50"/>
      <c r="AE305" s="110"/>
      <c r="AF305" s="50"/>
      <c r="AG305" s="110"/>
      <c r="AH305" s="50"/>
      <c r="AI305" s="110"/>
      <c r="AJ305" s="50"/>
      <c r="AK305" s="110"/>
      <c r="AL305" s="50"/>
      <c r="AM305" s="110"/>
      <c r="AN305" s="126"/>
      <c r="AO305" s="50"/>
    </row>
    <row r="306" spans="3:41" s="54" customFormat="1" x14ac:dyDescent="0.3">
      <c r="C306" s="50"/>
      <c r="D306" s="50"/>
      <c r="E306" s="50"/>
      <c r="F306" s="50"/>
      <c r="G306" s="50"/>
      <c r="H306" s="110"/>
      <c r="I306" s="50"/>
      <c r="J306" s="110"/>
      <c r="L306" s="111"/>
      <c r="N306" s="111"/>
      <c r="P306" s="111"/>
      <c r="T306" s="78"/>
      <c r="V306" s="50"/>
      <c r="W306" s="50"/>
      <c r="Z306" s="50"/>
      <c r="AA306" s="50"/>
      <c r="AB306" s="50"/>
      <c r="AC306" s="50"/>
      <c r="AD306" s="50"/>
      <c r="AE306" s="110"/>
      <c r="AF306" s="50"/>
      <c r="AG306" s="110"/>
      <c r="AH306" s="50"/>
      <c r="AI306" s="110"/>
      <c r="AJ306" s="50"/>
      <c r="AK306" s="110"/>
      <c r="AL306" s="50"/>
      <c r="AM306" s="110"/>
      <c r="AN306" s="126"/>
      <c r="AO306" s="50"/>
    </row>
    <row r="307" spans="3:41" s="54" customFormat="1" x14ac:dyDescent="0.3">
      <c r="C307" s="50"/>
      <c r="D307" s="50"/>
      <c r="E307" s="50"/>
      <c r="F307" s="50"/>
      <c r="G307" s="50"/>
      <c r="H307" s="110"/>
      <c r="I307" s="50"/>
      <c r="J307" s="110"/>
      <c r="L307" s="111"/>
      <c r="N307" s="111"/>
      <c r="P307" s="111"/>
      <c r="T307" s="78"/>
      <c r="V307" s="50"/>
      <c r="W307" s="50"/>
      <c r="Z307" s="50"/>
      <c r="AA307" s="50"/>
      <c r="AB307" s="50"/>
      <c r="AC307" s="50"/>
      <c r="AD307" s="50"/>
      <c r="AE307" s="110"/>
      <c r="AF307" s="50"/>
      <c r="AG307" s="110"/>
      <c r="AH307" s="50"/>
      <c r="AI307" s="110"/>
      <c r="AJ307" s="50"/>
      <c r="AK307" s="110"/>
      <c r="AL307" s="50"/>
      <c r="AM307" s="110"/>
      <c r="AN307" s="126"/>
      <c r="AO307" s="50"/>
    </row>
    <row r="308" spans="3:41" s="54" customFormat="1" x14ac:dyDescent="0.3">
      <c r="C308" s="50"/>
      <c r="D308" s="50"/>
      <c r="E308" s="50"/>
      <c r="F308" s="50"/>
      <c r="G308" s="50"/>
      <c r="H308" s="110"/>
      <c r="I308" s="50"/>
      <c r="J308" s="110"/>
      <c r="L308" s="111"/>
      <c r="N308" s="111"/>
      <c r="P308" s="111"/>
      <c r="T308" s="78"/>
      <c r="V308" s="50"/>
      <c r="W308" s="50"/>
      <c r="Z308" s="50"/>
      <c r="AA308" s="50"/>
      <c r="AB308" s="50"/>
      <c r="AC308" s="50"/>
      <c r="AD308" s="50"/>
      <c r="AE308" s="110"/>
      <c r="AF308" s="50"/>
      <c r="AG308" s="110"/>
      <c r="AH308" s="50"/>
      <c r="AI308" s="110"/>
      <c r="AJ308" s="50"/>
      <c r="AK308" s="110"/>
      <c r="AL308" s="50"/>
      <c r="AM308" s="110"/>
      <c r="AN308" s="126"/>
      <c r="AO308" s="50"/>
    </row>
    <row r="309" spans="3:41" s="54" customFormat="1" x14ac:dyDescent="0.3">
      <c r="C309" s="50"/>
      <c r="D309" s="50"/>
      <c r="E309" s="50"/>
      <c r="F309" s="50"/>
      <c r="G309" s="50"/>
      <c r="H309" s="110"/>
      <c r="I309" s="50"/>
      <c r="J309" s="110"/>
      <c r="L309" s="111"/>
      <c r="N309" s="111"/>
      <c r="P309" s="111"/>
      <c r="T309" s="78"/>
      <c r="V309" s="50"/>
      <c r="W309" s="50"/>
      <c r="Z309" s="50"/>
      <c r="AA309" s="50"/>
      <c r="AB309" s="50"/>
      <c r="AC309" s="50"/>
      <c r="AD309" s="50"/>
      <c r="AE309" s="110"/>
      <c r="AF309" s="50"/>
      <c r="AG309" s="110"/>
      <c r="AH309" s="50"/>
      <c r="AI309" s="110"/>
      <c r="AJ309" s="50"/>
      <c r="AK309" s="110"/>
      <c r="AL309" s="50"/>
      <c r="AM309" s="110"/>
      <c r="AN309" s="126"/>
      <c r="AO309" s="50"/>
    </row>
    <row r="310" spans="3:41" s="54" customFormat="1" x14ac:dyDescent="0.3">
      <c r="C310" s="50"/>
      <c r="D310" s="50"/>
      <c r="E310" s="50"/>
      <c r="F310" s="50"/>
      <c r="G310" s="50"/>
      <c r="H310" s="110"/>
      <c r="I310" s="50"/>
      <c r="J310" s="110"/>
      <c r="L310" s="111"/>
      <c r="N310" s="111"/>
      <c r="P310" s="111"/>
      <c r="T310" s="78"/>
      <c r="V310" s="50"/>
      <c r="W310" s="50"/>
      <c r="Z310" s="50"/>
      <c r="AA310" s="50"/>
      <c r="AB310" s="50"/>
      <c r="AC310" s="50"/>
      <c r="AD310" s="50"/>
      <c r="AE310" s="110"/>
      <c r="AF310" s="50"/>
      <c r="AG310" s="110"/>
      <c r="AH310" s="50"/>
      <c r="AI310" s="110"/>
      <c r="AJ310" s="50"/>
      <c r="AK310" s="110"/>
      <c r="AL310" s="50"/>
      <c r="AM310" s="110"/>
      <c r="AN310" s="126"/>
      <c r="AO310" s="50"/>
    </row>
    <row r="311" spans="3:41" s="54" customFormat="1" x14ac:dyDescent="0.3">
      <c r="C311" s="50"/>
      <c r="D311" s="50"/>
      <c r="E311" s="50"/>
      <c r="F311" s="50"/>
      <c r="G311" s="50"/>
      <c r="H311" s="110"/>
      <c r="I311" s="50"/>
      <c r="J311" s="110"/>
      <c r="L311" s="111"/>
      <c r="N311" s="111"/>
      <c r="P311" s="111"/>
      <c r="T311" s="78"/>
      <c r="V311" s="50"/>
      <c r="W311" s="50"/>
      <c r="Z311" s="50"/>
      <c r="AA311" s="50"/>
      <c r="AB311" s="50"/>
      <c r="AC311" s="50"/>
      <c r="AD311" s="50"/>
      <c r="AE311" s="110"/>
      <c r="AF311" s="50"/>
      <c r="AG311" s="110"/>
      <c r="AH311" s="50"/>
      <c r="AI311" s="110"/>
      <c r="AJ311" s="50"/>
      <c r="AK311" s="110"/>
      <c r="AL311" s="50"/>
      <c r="AM311" s="110"/>
      <c r="AN311" s="126"/>
      <c r="AO311" s="50"/>
    </row>
    <row r="312" spans="3:41" s="54" customFormat="1" x14ac:dyDescent="0.3">
      <c r="C312" s="50"/>
      <c r="D312" s="50"/>
      <c r="E312" s="50"/>
      <c r="F312" s="50"/>
      <c r="G312" s="50"/>
      <c r="H312" s="110"/>
      <c r="I312" s="50"/>
      <c r="J312" s="110"/>
      <c r="L312" s="111"/>
      <c r="N312" s="111"/>
      <c r="P312" s="111"/>
      <c r="T312" s="78"/>
      <c r="V312" s="50"/>
      <c r="W312" s="50"/>
      <c r="Z312" s="50"/>
      <c r="AA312" s="50"/>
      <c r="AB312" s="50"/>
      <c r="AC312" s="50"/>
      <c r="AD312" s="50"/>
      <c r="AE312" s="110"/>
      <c r="AF312" s="50"/>
      <c r="AG312" s="110"/>
      <c r="AH312" s="50"/>
      <c r="AI312" s="110"/>
      <c r="AJ312" s="50"/>
      <c r="AK312" s="110"/>
      <c r="AL312" s="50"/>
      <c r="AM312" s="110"/>
      <c r="AN312" s="126"/>
      <c r="AO312" s="50"/>
    </row>
    <row r="313" spans="3:41" s="54" customFormat="1" x14ac:dyDescent="0.3">
      <c r="C313" s="50"/>
      <c r="D313" s="50"/>
      <c r="E313" s="50"/>
      <c r="F313" s="50"/>
      <c r="G313" s="50"/>
      <c r="H313" s="110"/>
      <c r="I313" s="50"/>
      <c r="J313" s="110"/>
      <c r="L313" s="111"/>
      <c r="N313" s="111"/>
      <c r="P313" s="111"/>
      <c r="T313" s="78"/>
      <c r="V313" s="50"/>
      <c r="W313" s="50"/>
      <c r="Z313" s="50"/>
      <c r="AA313" s="50"/>
      <c r="AB313" s="50"/>
      <c r="AC313" s="50"/>
      <c r="AD313" s="50"/>
      <c r="AE313" s="110"/>
      <c r="AF313" s="50"/>
      <c r="AG313" s="110"/>
      <c r="AH313" s="50"/>
      <c r="AI313" s="110"/>
      <c r="AJ313" s="50"/>
      <c r="AK313" s="110"/>
      <c r="AL313" s="50"/>
      <c r="AM313" s="110"/>
      <c r="AN313" s="126"/>
      <c r="AO313" s="50"/>
    </row>
    <row r="314" spans="3:41" s="54" customFormat="1" x14ac:dyDescent="0.3">
      <c r="C314" s="50"/>
      <c r="D314" s="50"/>
      <c r="E314" s="50"/>
      <c r="F314" s="50"/>
      <c r="G314" s="50"/>
      <c r="H314" s="110"/>
      <c r="I314" s="50"/>
      <c r="J314" s="110"/>
      <c r="L314" s="111"/>
      <c r="N314" s="111"/>
      <c r="P314" s="111"/>
      <c r="T314" s="78"/>
      <c r="V314" s="50"/>
      <c r="W314" s="50"/>
      <c r="Z314" s="50"/>
      <c r="AA314" s="50"/>
      <c r="AB314" s="50"/>
      <c r="AC314" s="50"/>
      <c r="AD314" s="50"/>
      <c r="AE314" s="110"/>
      <c r="AF314" s="50"/>
      <c r="AG314" s="110"/>
      <c r="AH314" s="50"/>
      <c r="AI314" s="110"/>
      <c r="AJ314" s="50"/>
      <c r="AK314" s="110"/>
      <c r="AL314" s="50"/>
      <c r="AM314" s="110"/>
      <c r="AN314" s="126"/>
      <c r="AO314" s="50"/>
    </row>
    <row r="315" spans="3:41" s="54" customFormat="1" x14ac:dyDescent="0.3">
      <c r="C315" s="50"/>
      <c r="D315" s="50"/>
      <c r="E315" s="50"/>
      <c r="F315" s="50"/>
      <c r="G315" s="50"/>
      <c r="H315" s="110"/>
      <c r="I315" s="50"/>
      <c r="J315" s="110"/>
      <c r="L315" s="111"/>
      <c r="N315" s="111"/>
      <c r="P315" s="111"/>
      <c r="T315" s="78"/>
      <c r="V315" s="50"/>
      <c r="W315" s="50"/>
      <c r="Z315" s="50"/>
      <c r="AA315" s="50"/>
      <c r="AB315" s="50"/>
      <c r="AC315" s="50"/>
      <c r="AD315" s="50"/>
      <c r="AE315" s="110"/>
      <c r="AF315" s="50"/>
      <c r="AG315" s="110"/>
      <c r="AH315" s="50"/>
      <c r="AI315" s="110"/>
      <c r="AJ315" s="50"/>
      <c r="AK315" s="110"/>
      <c r="AL315" s="50"/>
      <c r="AM315" s="110"/>
      <c r="AN315" s="126"/>
      <c r="AO315" s="50"/>
    </row>
    <row r="316" spans="3:41" s="54" customFormat="1" x14ac:dyDescent="0.3">
      <c r="C316" s="50"/>
      <c r="D316" s="50"/>
      <c r="E316" s="50"/>
      <c r="F316" s="50"/>
      <c r="G316" s="50"/>
      <c r="H316" s="110"/>
      <c r="I316" s="50"/>
      <c r="J316" s="110"/>
      <c r="L316" s="111"/>
      <c r="N316" s="111"/>
      <c r="P316" s="111"/>
      <c r="T316" s="78"/>
      <c r="V316" s="50"/>
      <c r="W316" s="50"/>
      <c r="Z316" s="50"/>
      <c r="AA316" s="50"/>
      <c r="AB316" s="50"/>
      <c r="AC316" s="50"/>
      <c r="AD316" s="50"/>
      <c r="AE316" s="110"/>
      <c r="AF316" s="50"/>
      <c r="AG316" s="110"/>
      <c r="AH316" s="50"/>
      <c r="AI316" s="110"/>
      <c r="AJ316" s="50"/>
      <c r="AK316" s="110"/>
      <c r="AL316" s="50"/>
      <c r="AM316" s="110"/>
      <c r="AN316" s="126"/>
      <c r="AO316" s="50"/>
    </row>
    <row r="317" spans="3:41" s="54" customFormat="1" x14ac:dyDescent="0.3">
      <c r="C317" s="50"/>
      <c r="D317" s="50"/>
      <c r="E317" s="50"/>
      <c r="F317" s="50"/>
      <c r="G317" s="50"/>
      <c r="H317" s="110"/>
      <c r="I317" s="50"/>
      <c r="J317" s="110"/>
      <c r="L317" s="111"/>
      <c r="N317" s="111"/>
      <c r="P317" s="111"/>
      <c r="T317" s="78"/>
      <c r="V317" s="50"/>
      <c r="W317" s="50"/>
      <c r="Z317" s="50"/>
      <c r="AA317" s="50"/>
      <c r="AB317" s="50"/>
      <c r="AC317" s="50"/>
      <c r="AD317" s="50"/>
      <c r="AE317" s="110"/>
      <c r="AF317" s="50"/>
      <c r="AG317" s="110"/>
      <c r="AH317" s="50"/>
      <c r="AI317" s="110"/>
      <c r="AJ317" s="50"/>
      <c r="AK317" s="110"/>
      <c r="AL317" s="50"/>
      <c r="AM317" s="110"/>
      <c r="AN317" s="126"/>
      <c r="AO317" s="50"/>
    </row>
    <row r="318" spans="3:41" s="54" customFormat="1" x14ac:dyDescent="0.3">
      <c r="C318" s="50"/>
      <c r="D318" s="50"/>
      <c r="E318" s="50"/>
      <c r="F318" s="50"/>
      <c r="G318" s="50"/>
      <c r="H318" s="110"/>
      <c r="I318" s="50"/>
      <c r="J318" s="110"/>
      <c r="L318" s="111"/>
      <c r="N318" s="111"/>
      <c r="P318" s="111"/>
      <c r="T318" s="78"/>
      <c r="V318" s="50"/>
      <c r="W318" s="50"/>
      <c r="Z318" s="50"/>
      <c r="AA318" s="50"/>
      <c r="AB318" s="50"/>
      <c r="AC318" s="50"/>
      <c r="AD318" s="50"/>
      <c r="AE318" s="110"/>
      <c r="AF318" s="50"/>
      <c r="AG318" s="110"/>
      <c r="AH318" s="50"/>
      <c r="AI318" s="110"/>
      <c r="AJ318" s="50"/>
      <c r="AK318" s="110"/>
      <c r="AL318" s="50"/>
      <c r="AM318" s="110"/>
      <c r="AN318" s="126"/>
      <c r="AO318" s="50"/>
    </row>
    <row r="319" spans="3:41" s="54" customFormat="1" x14ac:dyDescent="0.3">
      <c r="C319" s="50"/>
      <c r="D319" s="50"/>
      <c r="E319" s="50"/>
      <c r="F319" s="50"/>
      <c r="G319" s="50"/>
      <c r="H319" s="110"/>
      <c r="I319" s="50"/>
      <c r="J319" s="110"/>
      <c r="L319" s="111"/>
      <c r="N319" s="111"/>
      <c r="P319" s="111"/>
      <c r="T319" s="78"/>
      <c r="V319" s="50"/>
      <c r="W319" s="50"/>
      <c r="Z319" s="50"/>
      <c r="AA319" s="50"/>
      <c r="AB319" s="50"/>
      <c r="AC319" s="50"/>
      <c r="AD319" s="50"/>
      <c r="AE319" s="110"/>
      <c r="AF319" s="50"/>
      <c r="AG319" s="110"/>
      <c r="AH319" s="50"/>
      <c r="AI319" s="110"/>
      <c r="AJ319" s="50"/>
      <c r="AK319" s="110"/>
      <c r="AL319" s="50"/>
      <c r="AM319" s="110"/>
      <c r="AN319" s="126"/>
      <c r="AO319" s="50"/>
    </row>
    <row r="320" spans="3:41" s="54" customFormat="1" x14ac:dyDescent="0.3">
      <c r="C320" s="50"/>
      <c r="D320" s="50"/>
      <c r="E320" s="50"/>
      <c r="F320" s="50"/>
      <c r="G320" s="50"/>
      <c r="H320" s="110"/>
      <c r="I320" s="50"/>
      <c r="J320" s="110"/>
      <c r="L320" s="111"/>
      <c r="N320" s="111"/>
      <c r="P320" s="111"/>
      <c r="T320" s="78"/>
      <c r="V320" s="50"/>
      <c r="W320" s="50"/>
      <c r="Z320" s="50"/>
      <c r="AA320" s="50"/>
      <c r="AB320" s="50"/>
      <c r="AC320" s="50"/>
      <c r="AD320" s="50"/>
      <c r="AE320" s="110"/>
      <c r="AF320" s="50"/>
      <c r="AG320" s="110"/>
      <c r="AH320" s="50"/>
      <c r="AI320" s="110"/>
      <c r="AJ320" s="50"/>
      <c r="AK320" s="110"/>
      <c r="AL320" s="50"/>
      <c r="AM320" s="110"/>
      <c r="AN320" s="126"/>
      <c r="AO320" s="50"/>
    </row>
    <row r="321" spans="3:41" s="54" customFormat="1" x14ac:dyDescent="0.3">
      <c r="C321" s="50"/>
      <c r="D321" s="50"/>
      <c r="E321" s="50"/>
      <c r="F321" s="50"/>
      <c r="G321" s="50"/>
      <c r="H321" s="110"/>
      <c r="I321" s="50"/>
      <c r="J321" s="110"/>
      <c r="L321" s="111"/>
      <c r="N321" s="111"/>
      <c r="P321" s="111"/>
      <c r="T321" s="78"/>
      <c r="V321" s="50"/>
      <c r="W321" s="50"/>
      <c r="Z321" s="50"/>
      <c r="AA321" s="50"/>
      <c r="AB321" s="50"/>
      <c r="AC321" s="50"/>
      <c r="AD321" s="50"/>
      <c r="AE321" s="110"/>
      <c r="AF321" s="50"/>
      <c r="AG321" s="110"/>
      <c r="AH321" s="50"/>
      <c r="AI321" s="110"/>
      <c r="AJ321" s="50"/>
      <c r="AK321" s="110"/>
      <c r="AL321" s="50"/>
      <c r="AM321" s="110"/>
      <c r="AN321" s="126"/>
      <c r="AO321" s="50"/>
    </row>
    <row r="322" spans="3:41" s="54" customFormat="1" x14ac:dyDescent="0.3">
      <c r="C322" s="50"/>
      <c r="D322" s="50"/>
      <c r="E322" s="50"/>
      <c r="F322" s="50"/>
      <c r="G322" s="50"/>
      <c r="H322" s="110"/>
      <c r="I322" s="50"/>
      <c r="J322" s="110"/>
      <c r="L322" s="111"/>
      <c r="N322" s="111"/>
      <c r="P322" s="111"/>
      <c r="T322" s="78"/>
      <c r="V322" s="50"/>
      <c r="W322" s="50"/>
      <c r="Z322" s="50"/>
      <c r="AA322" s="50"/>
      <c r="AB322" s="50"/>
      <c r="AC322" s="50"/>
      <c r="AD322" s="50"/>
      <c r="AE322" s="110"/>
      <c r="AF322" s="50"/>
      <c r="AG322" s="110"/>
      <c r="AH322" s="50"/>
      <c r="AI322" s="110"/>
      <c r="AJ322" s="50"/>
      <c r="AK322" s="110"/>
      <c r="AL322" s="50"/>
      <c r="AM322" s="110"/>
      <c r="AN322" s="126"/>
      <c r="AO322" s="50"/>
    </row>
    <row r="323" spans="3:41" s="54" customFormat="1" x14ac:dyDescent="0.3">
      <c r="C323" s="50"/>
      <c r="D323" s="50"/>
      <c r="E323" s="50"/>
      <c r="F323" s="50"/>
      <c r="G323" s="50"/>
      <c r="H323" s="110"/>
      <c r="I323" s="50"/>
      <c r="J323" s="110"/>
      <c r="L323" s="111"/>
      <c r="N323" s="111"/>
      <c r="P323" s="111"/>
      <c r="T323" s="78"/>
      <c r="V323" s="50"/>
      <c r="W323" s="50"/>
      <c r="Z323" s="50"/>
      <c r="AA323" s="50"/>
      <c r="AB323" s="50"/>
      <c r="AC323" s="50"/>
      <c r="AD323" s="50"/>
      <c r="AE323" s="110"/>
      <c r="AF323" s="50"/>
      <c r="AG323" s="110"/>
      <c r="AH323" s="50"/>
      <c r="AI323" s="110"/>
      <c r="AJ323" s="50"/>
      <c r="AK323" s="110"/>
      <c r="AL323" s="50"/>
      <c r="AM323" s="110"/>
      <c r="AN323" s="126"/>
      <c r="AO323" s="50"/>
    </row>
    <row r="324" spans="3:41" s="54" customFormat="1" x14ac:dyDescent="0.3">
      <c r="C324" s="50"/>
      <c r="D324" s="50"/>
      <c r="E324" s="50"/>
      <c r="F324" s="50"/>
      <c r="G324" s="50"/>
      <c r="H324" s="110"/>
      <c r="I324" s="50"/>
      <c r="J324" s="110"/>
      <c r="L324" s="111"/>
      <c r="N324" s="111"/>
      <c r="P324" s="111"/>
      <c r="T324" s="78"/>
      <c r="V324" s="50"/>
      <c r="W324" s="50"/>
      <c r="Z324" s="50"/>
      <c r="AA324" s="50"/>
      <c r="AB324" s="50"/>
      <c r="AC324" s="50"/>
      <c r="AD324" s="50"/>
      <c r="AE324" s="110"/>
      <c r="AF324" s="50"/>
      <c r="AG324" s="110"/>
      <c r="AH324" s="50"/>
      <c r="AI324" s="110"/>
      <c r="AJ324" s="50"/>
      <c r="AK324" s="110"/>
      <c r="AL324" s="50"/>
      <c r="AM324" s="110"/>
      <c r="AN324" s="126"/>
      <c r="AO324" s="50"/>
    </row>
    <row r="325" spans="3:41" s="54" customFormat="1" x14ac:dyDescent="0.3">
      <c r="C325" s="50"/>
      <c r="D325" s="50"/>
      <c r="E325" s="50"/>
      <c r="F325" s="50"/>
      <c r="G325" s="50"/>
      <c r="H325" s="110"/>
      <c r="I325" s="50"/>
      <c r="J325" s="110"/>
      <c r="L325" s="111"/>
      <c r="N325" s="111"/>
      <c r="P325" s="111"/>
      <c r="T325" s="78"/>
      <c r="V325" s="50"/>
      <c r="W325" s="50"/>
      <c r="Z325" s="50"/>
      <c r="AA325" s="50"/>
      <c r="AB325" s="50"/>
      <c r="AC325" s="50"/>
      <c r="AD325" s="50"/>
      <c r="AE325" s="110"/>
      <c r="AF325" s="50"/>
      <c r="AG325" s="110"/>
      <c r="AH325" s="50"/>
      <c r="AI325" s="110"/>
      <c r="AJ325" s="50"/>
      <c r="AK325" s="110"/>
      <c r="AL325" s="50"/>
      <c r="AM325" s="110"/>
      <c r="AN325" s="126"/>
      <c r="AO325" s="50"/>
    </row>
    <row r="326" spans="3:41" s="54" customFormat="1" x14ac:dyDescent="0.3">
      <c r="C326" s="50"/>
      <c r="D326" s="50"/>
      <c r="E326" s="50"/>
      <c r="F326" s="50"/>
      <c r="G326" s="50"/>
      <c r="H326" s="110"/>
      <c r="I326" s="50"/>
      <c r="J326" s="110"/>
      <c r="L326" s="111"/>
      <c r="N326" s="111"/>
      <c r="P326" s="111"/>
      <c r="T326" s="78"/>
      <c r="V326" s="50"/>
      <c r="W326" s="50"/>
      <c r="Z326" s="50"/>
      <c r="AA326" s="50"/>
      <c r="AB326" s="50"/>
      <c r="AC326" s="50"/>
      <c r="AD326" s="50"/>
      <c r="AE326" s="110"/>
      <c r="AF326" s="50"/>
      <c r="AG326" s="110"/>
      <c r="AH326" s="50"/>
      <c r="AI326" s="110"/>
      <c r="AJ326" s="50"/>
      <c r="AK326" s="110"/>
      <c r="AL326" s="50"/>
      <c r="AM326" s="110"/>
      <c r="AN326" s="126"/>
      <c r="AO326" s="50"/>
    </row>
    <row r="327" spans="3:41" s="54" customFormat="1" x14ac:dyDescent="0.3">
      <c r="C327" s="50"/>
      <c r="D327" s="50"/>
      <c r="E327" s="50"/>
      <c r="F327" s="50"/>
      <c r="G327" s="50"/>
      <c r="H327" s="110"/>
      <c r="I327" s="50"/>
      <c r="J327" s="110"/>
      <c r="L327" s="111"/>
      <c r="N327" s="111"/>
      <c r="P327" s="111"/>
      <c r="T327" s="78"/>
      <c r="V327" s="50"/>
      <c r="W327" s="50"/>
      <c r="Z327" s="50"/>
      <c r="AA327" s="50"/>
      <c r="AB327" s="50"/>
      <c r="AC327" s="50"/>
      <c r="AD327" s="50"/>
      <c r="AE327" s="110"/>
      <c r="AF327" s="50"/>
      <c r="AG327" s="110"/>
      <c r="AH327" s="50"/>
      <c r="AI327" s="110"/>
      <c r="AJ327" s="50"/>
      <c r="AK327" s="110"/>
      <c r="AL327" s="50"/>
      <c r="AM327" s="110"/>
      <c r="AN327" s="126"/>
      <c r="AO327" s="50"/>
    </row>
    <row r="328" spans="3:41" s="54" customFormat="1" x14ac:dyDescent="0.3">
      <c r="C328" s="50"/>
      <c r="D328" s="50"/>
      <c r="E328" s="50"/>
      <c r="F328" s="50"/>
      <c r="G328" s="50"/>
      <c r="H328" s="110"/>
      <c r="I328" s="50"/>
      <c r="J328" s="110"/>
      <c r="L328" s="111"/>
      <c r="N328" s="111"/>
      <c r="P328" s="111"/>
      <c r="T328" s="78"/>
      <c r="V328" s="50"/>
      <c r="W328" s="50"/>
      <c r="Z328" s="50"/>
      <c r="AA328" s="50"/>
      <c r="AB328" s="50"/>
      <c r="AC328" s="50"/>
      <c r="AD328" s="50"/>
      <c r="AE328" s="110"/>
      <c r="AF328" s="50"/>
      <c r="AG328" s="110"/>
      <c r="AH328" s="50"/>
      <c r="AI328" s="110"/>
      <c r="AJ328" s="50"/>
      <c r="AK328" s="110"/>
      <c r="AL328" s="50"/>
      <c r="AM328" s="110"/>
      <c r="AN328" s="126"/>
      <c r="AO328" s="50"/>
    </row>
    <row r="329" spans="3:41" s="54" customFormat="1" x14ac:dyDescent="0.3">
      <c r="C329" s="50"/>
      <c r="D329" s="50"/>
      <c r="E329" s="50"/>
      <c r="F329" s="50"/>
      <c r="G329" s="50"/>
      <c r="H329" s="110"/>
      <c r="I329" s="50"/>
      <c r="J329" s="110"/>
      <c r="L329" s="111"/>
      <c r="N329" s="111"/>
      <c r="P329" s="111"/>
      <c r="T329" s="78"/>
      <c r="V329" s="50"/>
      <c r="W329" s="50"/>
      <c r="Z329" s="50"/>
      <c r="AA329" s="50"/>
      <c r="AB329" s="50"/>
      <c r="AC329" s="50"/>
      <c r="AD329" s="50"/>
      <c r="AE329" s="110"/>
      <c r="AF329" s="50"/>
      <c r="AG329" s="110"/>
      <c r="AH329" s="50"/>
      <c r="AI329" s="110"/>
      <c r="AJ329" s="50"/>
      <c r="AK329" s="110"/>
      <c r="AL329" s="50"/>
      <c r="AM329" s="110"/>
      <c r="AN329" s="126"/>
      <c r="AO329" s="50"/>
    </row>
    <row r="330" spans="3:41" s="54" customFormat="1" x14ac:dyDescent="0.3">
      <c r="C330" s="50"/>
      <c r="D330" s="50"/>
      <c r="E330" s="50"/>
      <c r="F330" s="50"/>
      <c r="G330" s="50"/>
      <c r="H330" s="110"/>
      <c r="I330" s="50"/>
      <c r="J330" s="110"/>
      <c r="L330" s="111"/>
      <c r="N330" s="111"/>
      <c r="P330" s="111"/>
      <c r="T330" s="78"/>
      <c r="V330" s="50"/>
      <c r="W330" s="50"/>
      <c r="Z330" s="50"/>
      <c r="AA330" s="50"/>
      <c r="AB330" s="50"/>
      <c r="AC330" s="50"/>
      <c r="AD330" s="50"/>
      <c r="AE330" s="110"/>
      <c r="AF330" s="50"/>
      <c r="AG330" s="110"/>
      <c r="AH330" s="50"/>
      <c r="AI330" s="110"/>
      <c r="AJ330" s="50"/>
      <c r="AK330" s="110"/>
      <c r="AL330" s="50"/>
      <c r="AM330" s="110"/>
      <c r="AN330" s="126"/>
      <c r="AO330" s="50"/>
    </row>
    <row r="331" spans="3:41" s="54" customFormat="1" x14ac:dyDescent="0.3">
      <c r="C331" s="50"/>
      <c r="D331" s="50"/>
      <c r="E331" s="50"/>
      <c r="F331" s="50"/>
      <c r="G331" s="50"/>
      <c r="H331" s="110"/>
      <c r="I331" s="50"/>
      <c r="J331" s="110"/>
      <c r="L331" s="111"/>
      <c r="N331" s="111"/>
      <c r="P331" s="111"/>
      <c r="T331" s="78"/>
      <c r="V331" s="50"/>
      <c r="W331" s="50"/>
      <c r="Z331" s="50"/>
      <c r="AA331" s="50"/>
      <c r="AB331" s="50"/>
      <c r="AC331" s="50"/>
      <c r="AD331" s="50"/>
      <c r="AE331" s="110"/>
      <c r="AF331" s="50"/>
      <c r="AG331" s="110"/>
      <c r="AH331" s="50"/>
      <c r="AI331" s="110"/>
      <c r="AJ331" s="50"/>
      <c r="AK331" s="110"/>
      <c r="AL331" s="50"/>
      <c r="AM331" s="110"/>
      <c r="AN331" s="126"/>
      <c r="AO331" s="50"/>
    </row>
    <row r="332" spans="3:41" s="54" customFormat="1" x14ac:dyDescent="0.3">
      <c r="C332" s="50"/>
      <c r="D332" s="50"/>
      <c r="E332" s="50"/>
      <c r="F332" s="50"/>
      <c r="G332" s="50"/>
      <c r="H332" s="110"/>
      <c r="I332" s="50"/>
      <c r="J332" s="110"/>
      <c r="L332" s="111"/>
      <c r="N332" s="111"/>
      <c r="P332" s="111"/>
      <c r="T332" s="78"/>
      <c r="V332" s="50"/>
      <c r="W332" s="50"/>
      <c r="Z332" s="50"/>
      <c r="AA332" s="50"/>
      <c r="AB332" s="50"/>
      <c r="AC332" s="50"/>
      <c r="AD332" s="50"/>
      <c r="AE332" s="110"/>
      <c r="AF332" s="50"/>
      <c r="AG332" s="110"/>
      <c r="AH332" s="50"/>
      <c r="AI332" s="110"/>
      <c r="AJ332" s="50"/>
      <c r="AK332" s="110"/>
      <c r="AL332" s="50"/>
      <c r="AM332" s="110"/>
      <c r="AN332" s="126"/>
      <c r="AO332" s="50"/>
    </row>
    <row r="333" spans="3:41" s="54" customFormat="1" x14ac:dyDescent="0.3">
      <c r="C333" s="50"/>
      <c r="D333" s="50"/>
      <c r="E333" s="50"/>
      <c r="F333" s="50"/>
      <c r="G333" s="50"/>
      <c r="H333" s="110"/>
      <c r="I333" s="50"/>
      <c r="J333" s="110"/>
      <c r="L333" s="111"/>
      <c r="N333" s="111"/>
      <c r="P333" s="111"/>
      <c r="T333" s="78"/>
      <c r="V333" s="50"/>
      <c r="W333" s="50"/>
      <c r="Z333" s="50"/>
      <c r="AA333" s="50"/>
      <c r="AB333" s="50"/>
      <c r="AC333" s="50"/>
      <c r="AD333" s="50"/>
      <c r="AE333" s="110"/>
      <c r="AF333" s="50"/>
      <c r="AG333" s="110"/>
      <c r="AH333" s="50"/>
      <c r="AI333" s="110"/>
      <c r="AJ333" s="50"/>
      <c r="AK333" s="110"/>
      <c r="AL333" s="50"/>
      <c r="AM333" s="110"/>
      <c r="AN333" s="126"/>
      <c r="AO333" s="50"/>
    </row>
    <row r="334" spans="3:41" s="54" customFormat="1" x14ac:dyDescent="0.3">
      <c r="C334" s="50"/>
      <c r="D334" s="50"/>
      <c r="E334" s="50"/>
      <c r="F334" s="50"/>
      <c r="G334" s="50"/>
      <c r="H334" s="110"/>
      <c r="I334" s="50"/>
      <c r="J334" s="110"/>
      <c r="L334" s="111"/>
      <c r="N334" s="111"/>
      <c r="P334" s="111"/>
      <c r="T334" s="78"/>
      <c r="V334" s="50"/>
      <c r="W334" s="50"/>
      <c r="Z334" s="50"/>
      <c r="AA334" s="50"/>
      <c r="AB334" s="50"/>
      <c r="AC334" s="50"/>
      <c r="AD334" s="50"/>
      <c r="AE334" s="110"/>
      <c r="AF334" s="50"/>
      <c r="AG334" s="110"/>
      <c r="AH334" s="50"/>
      <c r="AI334" s="110"/>
      <c r="AJ334" s="50"/>
      <c r="AK334" s="110"/>
      <c r="AL334" s="50"/>
      <c r="AM334" s="110"/>
      <c r="AN334" s="126"/>
      <c r="AO334" s="50"/>
    </row>
    <row r="335" spans="3:41" s="54" customFormat="1" x14ac:dyDescent="0.3">
      <c r="C335" s="50"/>
      <c r="D335" s="50"/>
      <c r="E335" s="50"/>
      <c r="F335" s="50"/>
      <c r="G335" s="50"/>
      <c r="H335" s="110"/>
      <c r="I335" s="50"/>
      <c r="J335" s="110"/>
      <c r="L335" s="111"/>
      <c r="N335" s="111"/>
      <c r="P335" s="111"/>
      <c r="T335" s="78"/>
      <c r="V335" s="50"/>
      <c r="W335" s="50"/>
      <c r="Z335" s="50"/>
      <c r="AA335" s="50"/>
      <c r="AB335" s="50"/>
      <c r="AC335" s="50"/>
      <c r="AD335" s="50"/>
      <c r="AE335" s="110"/>
      <c r="AF335" s="50"/>
      <c r="AG335" s="110"/>
      <c r="AH335" s="50"/>
      <c r="AI335" s="110"/>
      <c r="AJ335" s="50"/>
      <c r="AK335" s="110"/>
      <c r="AL335" s="50"/>
      <c r="AM335" s="110"/>
      <c r="AN335" s="126"/>
      <c r="AO335" s="50"/>
    </row>
    <row r="336" spans="3:41" s="54" customFormat="1" x14ac:dyDescent="0.3">
      <c r="C336" s="50"/>
      <c r="D336" s="50"/>
      <c r="E336" s="50"/>
      <c r="F336" s="50"/>
      <c r="G336" s="50"/>
      <c r="H336" s="110"/>
      <c r="I336" s="50"/>
      <c r="J336" s="110"/>
      <c r="L336" s="111"/>
      <c r="N336" s="111"/>
      <c r="P336" s="111"/>
      <c r="T336" s="78"/>
      <c r="V336" s="50"/>
      <c r="W336" s="50"/>
      <c r="Z336" s="50"/>
      <c r="AA336" s="50"/>
      <c r="AB336" s="50"/>
      <c r="AC336" s="50"/>
      <c r="AD336" s="50"/>
      <c r="AE336" s="110"/>
      <c r="AF336" s="50"/>
      <c r="AG336" s="110"/>
      <c r="AH336" s="50"/>
      <c r="AI336" s="110"/>
      <c r="AJ336" s="50"/>
      <c r="AK336" s="110"/>
      <c r="AL336" s="50"/>
      <c r="AM336" s="110"/>
      <c r="AN336" s="126"/>
      <c r="AO336" s="50"/>
    </row>
    <row r="337" spans="3:41" s="54" customFormat="1" x14ac:dyDescent="0.3">
      <c r="C337" s="50"/>
      <c r="D337" s="50"/>
      <c r="E337" s="50"/>
      <c r="F337" s="50"/>
      <c r="G337" s="50"/>
      <c r="H337" s="110"/>
      <c r="I337" s="50"/>
      <c r="J337" s="110"/>
      <c r="L337" s="111"/>
      <c r="N337" s="111"/>
      <c r="P337" s="111"/>
      <c r="T337" s="78"/>
      <c r="V337" s="50"/>
      <c r="W337" s="50"/>
      <c r="Z337" s="50"/>
      <c r="AA337" s="50"/>
      <c r="AB337" s="50"/>
      <c r="AC337" s="50"/>
      <c r="AD337" s="50"/>
      <c r="AE337" s="110"/>
      <c r="AF337" s="50"/>
      <c r="AG337" s="110"/>
      <c r="AH337" s="50"/>
      <c r="AI337" s="110"/>
      <c r="AJ337" s="50"/>
      <c r="AK337" s="110"/>
      <c r="AL337" s="50"/>
      <c r="AM337" s="110"/>
      <c r="AN337" s="126"/>
      <c r="AO337" s="50"/>
    </row>
    <row r="338" spans="3:41" s="54" customFormat="1" x14ac:dyDescent="0.3">
      <c r="C338" s="50"/>
      <c r="D338" s="50"/>
      <c r="E338" s="50"/>
      <c r="F338" s="50"/>
      <c r="G338" s="50"/>
      <c r="H338" s="110"/>
      <c r="I338" s="50"/>
      <c r="J338" s="110"/>
      <c r="L338" s="111"/>
      <c r="N338" s="111"/>
      <c r="P338" s="111"/>
      <c r="T338" s="78"/>
      <c r="V338" s="50"/>
      <c r="W338" s="50"/>
      <c r="Z338" s="50"/>
      <c r="AA338" s="50"/>
      <c r="AB338" s="50"/>
      <c r="AC338" s="50"/>
      <c r="AD338" s="50"/>
      <c r="AE338" s="110"/>
      <c r="AF338" s="50"/>
      <c r="AG338" s="110"/>
      <c r="AH338" s="50"/>
      <c r="AI338" s="110"/>
      <c r="AJ338" s="50"/>
      <c r="AK338" s="110"/>
      <c r="AL338" s="50"/>
      <c r="AM338" s="110"/>
      <c r="AN338" s="126"/>
      <c r="AO338" s="50"/>
    </row>
    <row r="339" spans="3:41" s="54" customFormat="1" x14ac:dyDescent="0.3">
      <c r="C339" s="50"/>
      <c r="D339" s="50"/>
      <c r="E339" s="50"/>
      <c r="F339" s="50"/>
      <c r="G339" s="50"/>
      <c r="H339" s="110"/>
      <c r="I339" s="50"/>
      <c r="J339" s="110"/>
      <c r="L339" s="111"/>
      <c r="N339" s="111"/>
      <c r="P339" s="111"/>
      <c r="T339" s="78"/>
      <c r="V339" s="50"/>
      <c r="W339" s="50"/>
      <c r="Z339" s="50"/>
      <c r="AA339" s="50"/>
      <c r="AB339" s="50"/>
      <c r="AC339" s="50"/>
      <c r="AD339" s="50"/>
      <c r="AE339" s="110"/>
      <c r="AF339" s="50"/>
      <c r="AG339" s="110"/>
      <c r="AH339" s="50"/>
      <c r="AI339" s="110"/>
      <c r="AJ339" s="50"/>
      <c r="AK339" s="110"/>
      <c r="AL339" s="50"/>
      <c r="AM339" s="110"/>
      <c r="AN339" s="126"/>
      <c r="AO339" s="50"/>
    </row>
    <row r="340" spans="3:41" s="54" customFormat="1" x14ac:dyDescent="0.3">
      <c r="C340" s="50"/>
      <c r="D340" s="50"/>
      <c r="E340" s="50"/>
      <c r="F340" s="50"/>
      <c r="G340" s="50"/>
      <c r="H340" s="110"/>
      <c r="I340" s="50"/>
      <c r="J340" s="110"/>
      <c r="L340" s="111"/>
      <c r="N340" s="111"/>
      <c r="P340" s="111"/>
      <c r="T340" s="78"/>
      <c r="V340" s="50"/>
      <c r="W340" s="50"/>
      <c r="Z340" s="50"/>
      <c r="AA340" s="50"/>
      <c r="AB340" s="50"/>
      <c r="AC340" s="50"/>
      <c r="AD340" s="50"/>
      <c r="AE340" s="110"/>
      <c r="AF340" s="50"/>
      <c r="AG340" s="110"/>
      <c r="AH340" s="50"/>
      <c r="AI340" s="110"/>
      <c r="AJ340" s="50"/>
      <c r="AK340" s="110"/>
      <c r="AL340" s="50"/>
      <c r="AM340" s="110"/>
      <c r="AN340" s="126"/>
      <c r="AO340" s="50"/>
    </row>
    <row r="341" spans="3:41" s="54" customFormat="1" x14ac:dyDescent="0.3">
      <c r="C341" s="50"/>
      <c r="D341" s="50"/>
      <c r="E341" s="50"/>
      <c r="F341" s="50"/>
      <c r="G341" s="50"/>
      <c r="H341" s="110"/>
      <c r="I341" s="50"/>
      <c r="J341" s="110"/>
      <c r="L341" s="111"/>
      <c r="N341" s="111"/>
      <c r="P341" s="111"/>
      <c r="T341" s="78"/>
      <c r="V341" s="50"/>
      <c r="W341" s="50"/>
      <c r="Z341" s="50"/>
      <c r="AA341" s="50"/>
      <c r="AB341" s="50"/>
      <c r="AC341" s="50"/>
      <c r="AD341" s="50"/>
      <c r="AE341" s="110"/>
      <c r="AF341" s="50"/>
      <c r="AG341" s="110"/>
      <c r="AH341" s="50"/>
      <c r="AI341" s="110"/>
      <c r="AJ341" s="50"/>
      <c r="AK341" s="110"/>
      <c r="AL341" s="50"/>
      <c r="AM341" s="110"/>
      <c r="AN341" s="126"/>
      <c r="AO341" s="50"/>
    </row>
    <row r="342" spans="3:41" s="54" customFormat="1" x14ac:dyDescent="0.3">
      <c r="C342" s="50"/>
      <c r="D342" s="50"/>
      <c r="E342" s="50"/>
      <c r="F342" s="50"/>
      <c r="G342" s="50"/>
      <c r="H342" s="110"/>
      <c r="I342" s="50"/>
      <c r="J342" s="110"/>
      <c r="L342" s="111"/>
      <c r="N342" s="111"/>
      <c r="P342" s="111"/>
      <c r="T342" s="78"/>
      <c r="V342" s="50"/>
      <c r="W342" s="50"/>
      <c r="Z342" s="50"/>
      <c r="AA342" s="50"/>
      <c r="AB342" s="50"/>
      <c r="AC342" s="50"/>
      <c r="AD342" s="50"/>
      <c r="AE342" s="110"/>
      <c r="AF342" s="50"/>
      <c r="AG342" s="110"/>
      <c r="AH342" s="50"/>
      <c r="AI342" s="110"/>
      <c r="AJ342" s="50"/>
      <c r="AK342" s="110"/>
      <c r="AL342" s="50"/>
      <c r="AM342" s="110"/>
      <c r="AN342" s="126"/>
      <c r="AO342" s="50"/>
    </row>
    <row r="343" spans="3:41" s="54" customFormat="1" x14ac:dyDescent="0.3">
      <c r="C343" s="50"/>
      <c r="D343" s="50"/>
      <c r="E343" s="50"/>
      <c r="F343" s="50"/>
      <c r="G343" s="50"/>
      <c r="H343" s="110"/>
      <c r="I343" s="50"/>
      <c r="J343" s="110"/>
      <c r="L343" s="111"/>
      <c r="N343" s="111"/>
      <c r="P343" s="111"/>
      <c r="T343" s="78"/>
      <c r="V343" s="50"/>
      <c r="W343" s="50"/>
      <c r="Z343" s="50"/>
      <c r="AA343" s="50"/>
      <c r="AB343" s="50"/>
      <c r="AC343" s="50"/>
      <c r="AD343" s="50"/>
      <c r="AE343" s="110"/>
      <c r="AF343" s="50"/>
      <c r="AG343" s="110"/>
      <c r="AH343" s="50"/>
      <c r="AI343" s="110"/>
      <c r="AJ343" s="50"/>
      <c r="AK343" s="110"/>
      <c r="AL343" s="50"/>
      <c r="AM343" s="110"/>
      <c r="AN343" s="126"/>
      <c r="AO343" s="50"/>
    </row>
    <row r="344" spans="3:41" s="54" customFormat="1" x14ac:dyDescent="0.3">
      <c r="C344" s="50"/>
      <c r="D344" s="50"/>
      <c r="E344" s="50"/>
      <c r="F344" s="50"/>
      <c r="G344" s="50"/>
      <c r="H344" s="110"/>
      <c r="I344" s="50"/>
      <c r="J344" s="110"/>
      <c r="L344" s="111"/>
      <c r="N344" s="111"/>
      <c r="P344" s="111"/>
      <c r="T344" s="78"/>
      <c r="V344" s="50"/>
      <c r="W344" s="50"/>
      <c r="Z344" s="50"/>
      <c r="AA344" s="50"/>
      <c r="AB344" s="50"/>
      <c r="AC344" s="50"/>
      <c r="AD344" s="50"/>
      <c r="AE344" s="110"/>
      <c r="AF344" s="50"/>
      <c r="AG344" s="110"/>
      <c r="AH344" s="50"/>
      <c r="AI344" s="110"/>
      <c r="AJ344" s="50"/>
      <c r="AK344" s="110"/>
      <c r="AL344" s="50"/>
      <c r="AM344" s="110"/>
      <c r="AN344" s="126"/>
      <c r="AO344" s="50"/>
    </row>
    <row r="345" spans="3:41" s="54" customFormat="1" x14ac:dyDescent="0.3">
      <c r="C345" s="50"/>
      <c r="D345" s="50"/>
      <c r="E345" s="50"/>
      <c r="F345" s="50"/>
      <c r="G345" s="50"/>
      <c r="H345" s="110"/>
      <c r="I345" s="50"/>
      <c r="J345" s="110"/>
      <c r="L345" s="111"/>
      <c r="N345" s="111"/>
      <c r="P345" s="111"/>
      <c r="T345" s="78"/>
      <c r="V345" s="50"/>
      <c r="W345" s="50"/>
      <c r="Z345" s="50"/>
      <c r="AA345" s="50"/>
      <c r="AB345" s="50"/>
      <c r="AC345" s="50"/>
      <c r="AD345" s="50"/>
      <c r="AE345" s="110"/>
      <c r="AF345" s="50"/>
      <c r="AG345" s="110"/>
      <c r="AH345" s="50"/>
      <c r="AI345" s="110"/>
      <c r="AJ345" s="50"/>
      <c r="AK345" s="110"/>
      <c r="AL345" s="50"/>
      <c r="AM345" s="110"/>
      <c r="AN345" s="126"/>
      <c r="AO345" s="50"/>
    </row>
    <row r="346" spans="3:41" s="54" customFormat="1" x14ac:dyDescent="0.3">
      <c r="C346" s="50"/>
      <c r="D346" s="50"/>
      <c r="E346" s="50"/>
      <c r="F346" s="50"/>
      <c r="G346" s="50"/>
      <c r="H346" s="110"/>
      <c r="I346" s="50"/>
      <c r="J346" s="110"/>
      <c r="L346" s="111"/>
      <c r="N346" s="111"/>
      <c r="P346" s="111"/>
      <c r="T346" s="78"/>
      <c r="V346" s="50"/>
      <c r="W346" s="50"/>
      <c r="Z346" s="50"/>
      <c r="AA346" s="50"/>
      <c r="AB346" s="50"/>
      <c r="AC346" s="50"/>
      <c r="AD346" s="50"/>
      <c r="AE346" s="110"/>
      <c r="AF346" s="50"/>
      <c r="AG346" s="110"/>
      <c r="AH346" s="50"/>
      <c r="AI346" s="110"/>
      <c r="AJ346" s="50"/>
      <c r="AK346" s="110"/>
      <c r="AL346" s="50"/>
      <c r="AM346" s="110"/>
      <c r="AN346" s="126"/>
      <c r="AO346" s="50"/>
    </row>
    <row r="347" spans="3:41" s="54" customFormat="1" x14ac:dyDescent="0.3">
      <c r="C347" s="50"/>
      <c r="D347" s="50"/>
      <c r="E347" s="50"/>
      <c r="F347" s="50"/>
      <c r="G347" s="50"/>
      <c r="H347" s="110"/>
      <c r="I347" s="50"/>
      <c r="J347" s="110"/>
      <c r="L347" s="111"/>
      <c r="N347" s="111"/>
      <c r="P347" s="111"/>
      <c r="T347" s="78"/>
      <c r="V347" s="50"/>
      <c r="W347" s="50"/>
      <c r="Z347" s="50"/>
      <c r="AA347" s="50"/>
      <c r="AB347" s="50"/>
      <c r="AC347" s="50"/>
      <c r="AD347" s="50"/>
      <c r="AE347" s="110"/>
      <c r="AF347" s="50"/>
      <c r="AG347" s="110"/>
      <c r="AH347" s="50"/>
      <c r="AI347" s="110"/>
      <c r="AJ347" s="50"/>
      <c r="AK347" s="110"/>
      <c r="AL347" s="50"/>
      <c r="AM347" s="110"/>
      <c r="AN347" s="126"/>
      <c r="AO347" s="50"/>
    </row>
    <row r="348" spans="3:41" s="54" customFormat="1" x14ac:dyDescent="0.3">
      <c r="C348" s="50"/>
      <c r="D348" s="50"/>
      <c r="E348" s="50"/>
      <c r="F348" s="50"/>
      <c r="G348" s="50"/>
      <c r="H348" s="110"/>
      <c r="I348" s="50"/>
      <c r="J348" s="110"/>
      <c r="L348" s="111"/>
      <c r="N348" s="111"/>
      <c r="P348" s="111"/>
      <c r="T348" s="78"/>
      <c r="V348" s="50"/>
      <c r="W348" s="50"/>
      <c r="Z348" s="50"/>
      <c r="AA348" s="50"/>
      <c r="AB348" s="50"/>
      <c r="AC348" s="50"/>
      <c r="AD348" s="50"/>
      <c r="AE348" s="110"/>
      <c r="AF348" s="50"/>
      <c r="AG348" s="110"/>
      <c r="AH348" s="50"/>
      <c r="AI348" s="110"/>
      <c r="AJ348" s="50"/>
      <c r="AK348" s="110"/>
      <c r="AL348" s="50"/>
      <c r="AM348" s="110"/>
      <c r="AN348" s="126"/>
      <c r="AO348" s="50"/>
    </row>
    <row r="349" spans="3:41" s="54" customFormat="1" x14ac:dyDescent="0.3">
      <c r="C349" s="50"/>
      <c r="D349" s="50"/>
      <c r="E349" s="50"/>
      <c r="F349" s="50"/>
      <c r="G349" s="50"/>
      <c r="H349" s="110"/>
      <c r="I349" s="50"/>
      <c r="J349" s="110"/>
      <c r="L349" s="111"/>
      <c r="N349" s="111"/>
      <c r="P349" s="111"/>
      <c r="T349" s="78"/>
      <c r="V349" s="50"/>
      <c r="W349" s="50"/>
      <c r="Z349" s="50"/>
      <c r="AA349" s="50"/>
      <c r="AB349" s="50"/>
      <c r="AC349" s="50"/>
      <c r="AD349" s="50"/>
      <c r="AE349" s="110"/>
      <c r="AF349" s="50"/>
      <c r="AG349" s="110"/>
      <c r="AH349" s="50"/>
      <c r="AI349" s="110"/>
      <c r="AJ349" s="50"/>
      <c r="AK349" s="110"/>
      <c r="AL349" s="50"/>
      <c r="AM349" s="110"/>
      <c r="AN349" s="126"/>
      <c r="AO349" s="50"/>
    </row>
    <row r="350" spans="3:41" s="54" customFormat="1" x14ac:dyDescent="0.3">
      <c r="C350" s="50"/>
      <c r="D350" s="50"/>
      <c r="E350" s="50"/>
      <c r="F350" s="50"/>
      <c r="G350" s="50"/>
      <c r="H350" s="110"/>
      <c r="I350" s="50"/>
      <c r="J350" s="110"/>
      <c r="L350" s="111"/>
      <c r="N350" s="111"/>
      <c r="P350" s="111"/>
      <c r="T350" s="78"/>
      <c r="V350" s="50"/>
      <c r="W350" s="50"/>
      <c r="Z350" s="50"/>
      <c r="AA350" s="50"/>
      <c r="AB350" s="50"/>
      <c r="AC350" s="50"/>
      <c r="AD350" s="50"/>
      <c r="AE350" s="110"/>
      <c r="AF350" s="50"/>
      <c r="AG350" s="110"/>
      <c r="AH350" s="50"/>
      <c r="AI350" s="110"/>
      <c r="AJ350" s="50"/>
      <c r="AK350" s="110"/>
      <c r="AL350" s="50"/>
      <c r="AM350" s="110"/>
      <c r="AN350" s="126"/>
      <c r="AO350" s="50"/>
    </row>
    <row r="351" spans="3:41" s="54" customFormat="1" x14ac:dyDescent="0.3">
      <c r="C351" s="50"/>
      <c r="D351" s="50"/>
      <c r="E351" s="50"/>
      <c r="F351" s="50"/>
      <c r="G351" s="50"/>
      <c r="H351" s="110"/>
      <c r="I351" s="50"/>
      <c r="J351" s="110"/>
      <c r="L351" s="111"/>
      <c r="N351" s="111"/>
      <c r="P351" s="111"/>
      <c r="T351" s="78"/>
      <c r="V351" s="50"/>
      <c r="W351" s="50"/>
      <c r="Z351" s="50"/>
      <c r="AA351" s="50"/>
      <c r="AB351" s="50"/>
      <c r="AC351" s="50"/>
      <c r="AD351" s="50"/>
      <c r="AE351" s="110"/>
      <c r="AF351" s="50"/>
      <c r="AG351" s="110"/>
      <c r="AH351" s="50"/>
      <c r="AI351" s="110"/>
      <c r="AJ351" s="50"/>
      <c r="AK351" s="110"/>
      <c r="AL351" s="50"/>
      <c r="AM351" s="110"/>
      <c r="AN351" s="126"/>
      <c r="AO351" s="50"/>
    </row>
    <row r="352" spans="3:41" s="54" customFormat="1" x14ac:dyDescent="0.3">
      <c r="C352" s="50"/>
      <c r="D352" s="50"/>
      <c r="E352" s="50"/>
      <c r="F352" s="50"/>
      <c r="G352" s="50"/>
      <c r="H352" s="110"/>
      <c r="I352" s="50"/>
      <c r="J352" s="110"/>
      <c r="L352" s="111"/>
      <c r="N352" s="111"/>
      <c r="P352" s="111"/>
      <c r="T352" s="78"/>
      <c r="V352" s="50"/>
      <c r="W352" s="50"/>
      <c r="Z352" s="50"/>
      <c r="AA352" s="50"/>
      <c r="AB352" s="50"/>
      <c r="AC352" s="50"/>
      <c r="AD352" s="50"/>
      <c r="AE352" s="110"/>
      <c r="AF352" s="50"/>
      <c r="AG352" s="110"/>
      <c r="AH352" s="50"/>
      <c r="AI352" s="110"/>
      <c r="AJ352" s="50"/>
      <c r="AK352" s="110"/>
      <c r="AL352" s="50"/>
      <c r="AM352" s="110"/>
      <c r="AN352" s="126"/>
      <c r="AO352" s="50"/>
    </row>
    <row r="353" spans="3:41" s="54" customFormat="1" x14ac:dyDescent="0.3">
      <c r="C353" s="50"/>
      <c r="D353" s="50"/>
      <c r="E353" s="50"/>
      <c r="F353" s="50"/>
      <c r="G353" s="50"/>
      <c r="H353" s="110"/>
      <c r="I353" s="50"/>
      <c r="J353" s="110"/>
      <c r="L353" s="111"/>
      <c r="N353" s="111"/>
      <c r="P353" s="111"/>
      <c r="T353" s="78"/>
      <c r="V353" s="50"/>
      <c r="W353" s="50"/>
      <c r="Z353" s="50"/>
      <c r="AA353" s="50"/>
      <c r="AB353" s="50"/>
      <c r="AC353" s="50"/>
      <c r="AD353" s="50"/>
      <c r="AE353" s="110"/>
      <c r="AF353" s="50"/>
      <c r="AG353" s="110"/>
      <c r="AH353" s="50"/>
      <c r="AI353" s="110"/>
      <c r="AJ353" s="50"/>
      <c r="AK353" s="110"/>
      <c r="AL353" s="50"/>
      <c r="AM353" s="110"/>
      <c r="AN353" s="126"/>
      <c r="AO353" s="50"/>
    </row>
    <row r="354" spans="3:41" s="54" customFormat="1" x14ac:dyDescent="0.3">
      <c r="C354" s="50"/>
      <c r="D354" s="50"/>
      <c r="E354" s="50"/>
      <c r="F354" s="50"/>
      <c r="G354" s="50"/>
      <c r="H354" s="110"/>
      <c r="I354" s="50"/>
      <c r="J354" s="110"/>
      <c r="L354" s="111"/>
      <c r="N354" s="111"/>
      <c r="P354" s="111"/>
      <c r="T354" s="78"/>
      <c r="V354" s="50"/>
      <c r="W354" s="50"/>
      <c r="Z354" s="50"/>
      <c r="AA354" s="50"/>
      <c r="AB354" s="50"/>
      <c r="AC354" s="50"/>
      <c r="AD354" s="50"/>
      <c r="AE354" s="110"/>
      <c r="AF354" s="50"/>
      <c r="AG354" s="110"/>
      <c r="AH354" s="50"/>
      <c r="AI354" s="110"/>
      <c r="AJ354" s="50"/>
      <c r="AK354" s="110"/>
      <c r="AL354" s="50"/>
      <c r="AM354" s="110"/>
      <c r="AN354" s="126"/>
      <c r="AO354" s="50"/>
    </row>
    <row r="355" spans="3:41" s="54" customFormat="1" x14ac:dyDescent="0.3">
      <c r="C355" s="50"/>
      <c r="D355" s="50"/>
      <c r="E355" s="50"/>
      <c r="F355" s="50"/>
      <c r="G355" s="50"/>
      <c r="H355" s="110"/>
      <c r="I355" s="50"/>
      <c r="J355" s="110"/>
      <c r="L355" s="111"/>
      <c r="N355" s="111"/>
      <c r="P355" s="111"/>
      <c r="T355" s="78"/>
      <c r="V355" s="50"/>
      <c r="W355" s="50"/>
      <c r="Z355" s="50"/>
      <c r="AA355" s="50"/>
      <c r="AB355" s="50"/>
      <c r="AC355" s="50"/>
      <c r="AD355" s="50"/>
      <c r="AE355" s="110"/>
      <c r="AF355" s="50"/>
      <c r="AG355" s="110"/>
      <c r="AH355" s="50"/>
      <c r="AI355" s="110"/>
      <c r="AJ355" s="50"/>
      <c r="AK355" s="110"/>
      <c r="AL355" s="50"/>
      <c r="AM355" s="110"/>
      <c r="AN355" s="126"/>
      <c r="AO355" s="50"/>
    </row>
    <row r="356" spans="3:41" s="54" customFormat="1" x14ac:dyDescent="0.3">
      <c r="C356" s="50"/>
      <c r="D356" s="50"/>
      <c r="E356" s="50"/>
      <c r="F356" s="50"/>
      <c r="G356" s="50"/>
      <c r="H356" s="110"/>
      <c r="I356" s="50"/>
      <c r="J356" s="110"/>
      <c r="L356" s="111"/>
      <c r="N356" s="111"/>
      <c r="P356" s="111"/>
      <c r="T356" s="78"/>
      <c r="V356" s="50"/>
      <c r="W356" s="50"/>
      <c r="Z356" s="50"/>
      <c r="AA356" s="50"/>
      <c r="AB356" s="50"/>
      <c r="AC356" s="50"/>
      <c r="AD356" s="50"/>
      <c r="AE356" s="110"/>
      <c r="AF356" s="50"/>
      <c r="AG356" s="110"/>
      <c r="AH356" s="50"/>
      <c r="AI356" s="110"/>
      <c r="AJ356" s="50"/>
      <c r="AK356" s="110"/>
      <c r="AL356" s="50"/>
      <c r="AM356" s="110"/>
      <c r="AN356" s="126"/>
      <c r="AO356" s="50"/>
    </row>
    <row r="357" spans="3:41" s="54" customFormat="1" x14ac:dyDescent="0.3">
      <c r="C357" s="50"/>
      <c r="D357" s="50"/>
      <c r="E357" s="50"/>
      <c r="F357" s="50"/>
      <c r="G357" s="50"/>
      <c r="H357" s="110"/>
      <c r="I357" s="50"/>
      <c r="J357" s="110"/>
      <c r="L357" s="111"/>
      <c r="N357" s="111"/>
      <c r="P357" s="111"/>
      <c r="T357" s="78"/>
      <c r="V357" s="50"/>
      <c r="W357" s="50"/>
      <c r="Z357" s="50"/>
      <c r="AA357" s="50"/>
      <c r="AB357" s="50"/>
      <c r="AC357" s="50"/>
      <c r="AD357" s="50"/>
      <c r="AE357" s="110"/>
      <c r="AF357" s="50"/>
      <c r="AG357" s="110"/>
      <c r="AH357" s="50"/>
      <c r="AI357" s="110"/>
      <c r="AJ357" s="50"/>
      <c r="AK357" s="110"/>
      <c r="AL357" s="50"/>
      <c r="AM357" s="110"/>
      <c r="AN357" s="126"/>
      <c r="AO357" s="50"/>
    </row>
    <row r="358" spans="3:41" s="54" customFormat="1" x14ac:dyDescent="0.3">
      <c r="C358" s="50"/>
      <c r="D358" s="50"/>
      <c r="E358" s="50"/>
      <c r="F358" s="50"/>
      <c r="G358" s="50"/>
      <c r="H358" s="110"/>
      <c r="I358" s="50"/>
      <c r="J358" s="110"/>
      <c r="L358" s="111"/>
      <c r="N358" s="111"/>
      <c r="P358" s="111"/>
      <c r="T358" s="78"/>
      <c r="V358" s="50"/>
      <c r="W358" s="50"/>
      <c r="Z358" s="50"/>
      <c r="AA358" s="50"/>
      <c r="AB358" s="50"/>
      <c r="AC358" s="50"/>
      <c r="AD358" s="50"/>
      <c r="AE358" s="110"/>
      <c r="AF358" s="50"/>
      <c r="AG358" s="110"/>
      <c r="AH358" s="50"/>
      <c r="AI358" s="110"/>
      <c r="AJ358" s="50"/>
      <c r="AK358" s="110"/>
      <c r="AL358" s="50"/>
      <c r="AM358" s="110"/>
      <c r="AN358" s="126"/>
      <c r="AO358" s="50"/>
    </row>
    <row r="359" spans="3:41" s="54" customFormat="1" x14ac:dyDescent="0.3">
      <c r="C359" s="50"/>
      <c r="D359" s="50"/>
      <c r="E359" s="50"/>
      <c r="F359" s="50"/>
      <c r="G359" s="50"/>
      <c r="H359" s="110"/>
      <c r="I359" s="50"/>
      <c r="J359" s="110"/>
      <c r="L359" s="111"/>
      <c r="N359" s="111"/>
      <c r="P359" s="111"/>
      <c r="T359" s="78"/>
      <c r="V359" s="50"/>
      <c r="W359" s="50"/>
      <c r="Z359" s="50"/>
      <c r="AA359" s="50"/>
      <c r="AB359" s="50"/>
      <c r="AC359" s="50"/>
      <c r="AD359" s="50"/>
      <c r="AE359" s="110"/>
      <c r="AF359" s="50"/>
      <c r="AG359" s="110"/>
      <c r="AH359" s="50"/>
      <c r="AI359" s="110"/>
      <c r="AJ359" s="50"/>
      <c r="AK359" s="110"/>
      <c r="AL359" s="50"/>
      <c r="AM359" s="110"/>
      <c r="AN359" s="126"/>
      <c r="AO359" s="50"/>
    </row>
    <row r="360" spans="3:41" s="54" customFormat="1" x14ac:dyDescent="0.3">
      <c r="C360" s="50"/>
      <c r="D360" s="50"/>
      <c r="E360" s="50"/>
      <c r="F360" s="50"/>
      <c r="G360" s="50"/>
      <c r="H360" s="110"/>
      <c r="I360" s="50"/>
      <c r="J360" s="110"/>
      <c r="L360" s="111"/>
      <c r="N360" s="111"/>
      <c r="P360" s="111"/>
      <c r="T360" s="78"/>
      <c r="V360" s="50"/>
      <c r="W360" s="50"/>
      <c r="Z360" s="50"/>
      <c r="AA360" s="50"/>
      <c r="AB360" s="50"/>
      <c r="AC360" s="50"/>
      <c r="AD360" s="50"/>
      <c r="AE360" s="110"/>
      <c r="AF360" s="50"/>
      <c r="AG360" s="110"/>
      <c r="AH360" s="50"/>
      <c r="AI360" s="110"/>
      <c r="AJ360" s="50"/>
      <c r="AK360" s="110"/>
      <c r="AL360" s="50"/>
      <c r="AM360" s="110"/>
      <c r="AN360" s="126"/>
      <c r="AO360" s="50"/>
    </row>
    <row r="361" spans="3:41" s="54" customFormat="1" x14ac:dyDescent="0.3">
      <c r="C361" s="50"/>
      <c r="D361" s="50"/>
      <c r="E361" s="50"/>
      <c r="F361" s="50"/>
      <c r="G361" s="50"/>
      <c r="H361" s="110"/>
      <c r="I361" s="50"/>
      <c r="J361" s="110"/>
      <c r="L361" s="111"/>
      <c r="N361" s="111"/>
      <c r="P361" s="111"/>
      <c r="T361" s="78"/>
      <c r="V361" s="50"/>
      <c r="W361" s="50"/>
      <c r="Z361" s="50"/>
      <c r="AA361" s="50"/>
      <c r="AB361" s="50"/>
      <c r="AC361" s="50"/>
      <c r="AD361" s="50"/>
      <c r="AE361" s="110"/>
      <c r="AF361" s="50"/>
      <c r="AG361" s="110"/>
      <c r="AH361" s="50"/>
      <c r="AI361" s="110"/>
      <c r="AJ361" s="50"/>
      <c r="AK361" s="110"/>
      <c r="AL361" s="50"/>
      <c r="AM361" s="110"/>
      <c r="AN361" s="126"/>
      <c r="AO361" s="50"/>
    </row>
    <row r="362" spans="3:41" s="54" customFormat="1" x14ac:dyDescent="0.3">
      <c r="C362" s="50"/>
      <c r="D362" s="50"/>
      <c r="E362" s="50"/>
      <c r="F362" s="50"/>
      <c r="G362" s="50"/>
      <c r="H362" s="110"/>
      <c r="I362" s="50"/>
      <c r="J362" s="110"/>
      <c r="L362" s="111"/>
      <c r="N362" s="111"/>
      <c r="P362" s="111"/>
      <c r="T362" s="78"/>
      <c r="V362" s="50"/>
      <c r="W362" s="50"/>
      <c r="Z362" s="50"/>
      <c r="AA362" s="50"/>
      <c r="AB362" s="50"/>
      <c r="AC362" s="50"/>
      <c r="AD362" s="50"/>
      <c r="AE362" s="110"/>
      <c r="AF362" s="50"/>
      <c r="AG362" s="110"/>
      <c r="AH362" s="50"/>
      <c r="AI362" s="110"/>
      <c r="AJ362" s="50"/>
      <c r="AK362" s="110"/>
      <c r="AL362" s="50"/>
      <c r="AM362" s="110"/>
      <c r="AN362" s="126"/>
      <c r="AO362" s="50"/>
    </row>
    <row r="363" spans="3:41" s="54" customFormat="1" x14ac:dyDescent="0.3">
      <c r="C363" s="50"/>
      <c r="D363" s="50"/>
      <c r="E363" s="50"/>
      <c r="F363" s="50"/>
      <c r="G363" s="50"/>
      <c r="H363" s="110"/>
      <c r="I363" s="50"/>
      <c r="J363" s="110"/>
      <c r="L363" s="111"/>
      <c r="N363" s="111"/>
      <c r="P363" s="111"/>
      <c r="T363" s="78"/>
      <c r="V363" s="50"/>
      <c r="W363" s="50"/>
      <c r="Z363" s="50"/>
      <c r="AA363" s="50"/>
      <c r="AB363" s="50"/>
      <c r="AC363" s="50"/>
      <c r="AD363" s="50"/>
      <c r="AE363" s="110"/>
      <c r="AF363" s="50"/>
      <c r="AG363" s="110"/>
      <c r="AH363" s="50"/>
      <c r="AI363" s="110"/>
      <c r="AJ363" s="50"/>
      <c r="AK363" s="110"/>
      <c r="AL363" s="50"/>
      <c r="AM363" s="110"/>
      <c r="AN363" s="126"/>
      <c r="AO363" s="50"/>
    </row>
    <row r="364" spans="3:41" s="54" customFormat="1" x14ac:dyDescent="0.3">
      <c r="C364" s="50"/>
      <c r="D364" s="50"/>
      <c r="E364" s="50"/>
      <c r="F364" s="50"/>
      <c r="G364" s="50"/>
      <c r="H364" s="110"/>
      <c r="I364" s="50"/>
      <c r="J364" s="110"/>
      <c r="L364" s="111"/>
      <c r="N364" s="111"/>
      <c r="P364" s="111"/>
      <c r="T364" s="78"/>
      <c r="V364" s="50"/>
      <c r="W364" s="50"/>
      <c r="Z364" s="50"/>
      <c r="AA364" s="50"/>
      <c r="AB364" s="50"/>
      <c r="AC364" s="50"/>
      <c r="AD364" s="50"/>
      <c r="AE364" s="110"/>
      <c r="AF364" s="50"/>
      <c r="AG364" s="110"/>
      <c r="AH364" s="50"/>
      <c r="AI364" s="110"/>
      <c r="AJ364" s="50"/>
      <c r="AK364" s="110"/>
      <c r="AL364" s="50"/>
      <c r="AM364" s="110"/>
      <c r="AN364" s="126"/>
      <c r="AO364" s="50"/>
    </row>
    <row r="365" spans="3:41" s="54" customFormat="1" x14ac:dyDescent="0.3">
      <c r="C365" s="50"/>
      <c r="D365" s="50"/>
      <c r="E365" s="50"/>
      <c r="F365" s="50"/>
      <c r="G365" s="50"/>
      <c r="H365" s="110"/>
      <c r="I365" s="50"/>
      <c r="J365" s="110"/>
      <c r="L365" s="111"/>
      <c r="N365" s="111"/>
      <c r="P365" s="111"/>
      <c r="T365" s="78"/>
      <c r="V365" s="50"/>
      <c r="W365" s="50"/>
      <c r="Z365" s="50"/>
      <c r="AA365" s="50"/>
      <c r="AB365" s="50"/>
      <c r="AC365" s="50"/>
      <c r="AD365" s="50"/>
      <c r="AE365" s="110"/>
      <c r="AF365" s="50"/>
      <c r="AG365" s="110"/>
      <c r="AH365" s="50"/>
      <c r="AI365" s="110"/>
      <c r="AJ365" s="50"/>
      <c r="AK365" s="110"/>
      <c r="AL365" s="50"/>
      <c r="AM365" s="110"/>
      <c r="AN365" s="126"/>
      <c r="AO365" s="50"/>
    </row>
    <row r="366" spans="3:41" s="54" customFormat="1" x14ac:dyDescent="0.3">
      <c r="C366" s="50"/>
      <c r="D366" s="50"/>
      <c r="E366" s="50"/>
      <c r="F366" s="50"/>
      <c r="G366" s="50"/>
      <c r="H366" s="110"/>
      <c r="I366" s="50"/>
      <c r="J366" s="110"/>
      <c r="L366" s="111"/>
      <c r="N366" s="111"/>
      <c r="P366" s="111"/>
      <c r="T366" s="78"/>
      <c r="V366" s="50"/>
      <c r="W366" s="50"/>
      <c r="Z366" s="50"/>
      <c r="AA366" s="50"/>
      <c r="AB366" s="50"/>
      <c r="AC366" s="50"/>
      <c r="AD366" s="50"/>
      <c r="AE366" s="110"/>
      <c r="AF366" s="50"/>
      <c r="AG366" s="110"/>
      <c r="AH366" s="50"/>
      <c r="AI366" s="110"/>
      <c r="AJ366" s="50"/>
      <c r="AK366" s="110"/>
      <c r="AL366" s="50"/>
      <c r="AM366" s="110"/>
      <c r="AN366" s="126"/>
      <c r="AO366" s="50"/>
    </row>
    <row r="367" spans="3:41" s="54" customFormat="1" x14ac:dyDescent="0.3">
      <c r="C367" s="50"/>
      <c r="D367" s="50"/>
      <c r="E367" s="50"/>
      <c r="F367" s="50"/>
      <c r="G367" s="50"/>
      <c r="H367" s="110"/>
      <c r="I367" s="50"/>
      <c r="J367" s="110"/>
      <c r="L367" s="111"/>
      <c r="N367" s="111"/>
      <c r="P367" s="111"/>
      <c r="T367" s="78"/>
      <c r="V367" s="50"/>
      <c r="W367" s="50"/>
      <c r="Z367" s="50"/>
      <c r="AA367" s="50"/>
      <c r="AB367" s="50"/>
      <c r="AC367" s="50"/>
      <c r="AD367" s="50"/>
      <c r="AE367" s="110"/>
      <c r="AF367" s="50"/>
      <c r="AG367" s="110"/>
      <c r="AH367" s="50"/>
      <c r="AI367" s="110"/>
      <c r="AJ367" s="50"/>
      <c r="AK367" s="110"/>
      <c r="AL367" s="50"/>
      <c r="AM367" s="110"/>
      <c r="AN367" s="126"/>
      <c r="AO367" s="50"/>
    </row>
    <row r="368" spans="3:41" s="54" customFormat="1" x14ac:dyDescent="0.3">
      <c r="C368" s="50"/>
      <c r="D368" s="50"/>
      <c r="E368" s="50"/>
      <c r="F368" s="50"/>
      <c r="G368" s="50"/>
      <c r="H368" s="110"/>
      <c r="I368" s="50"/>
      <c r="J368" s="110"/>
      <c r="L368" s="111"/>
      <c r="N368" s="111"/>
      <c r="P368" s="111"/>
      <c r="T368" s="78"/>
      <c r="V368" s="50"/>
      <c r="W368" s="50"/>
      <c r="Z368" s="50"/>
      <c r="AA368" s="50"/>
      <c r="AB368" s="50"/>
      <c r="AC368" s="50"/>
      <c r="AD368" s="50"/>
      <c r="AE368" s="110"/>
      <c r="AF368" s="50"/>
      <c r="AG368" s="110"/>
      <c r="AH368" s="50"/>
      <c r="AI368" s="110"/>
      <c r="AJ368" s="50"/>
      <c r="AK368" s="110"/>
      <c r="AL368" s="50"/>
      <c r="AM368" s="110"/>
      <c r="AN368" s="126"/>
      <c r="AO368" s="50"/>
    </row>
    <row r="369" spans="3:41" s="54" customFormat="1" x14ac:dyDescent="0.3">
      <c r="C369" s="50"/>
      <c r="D369" s="50"/>
      <c r="E369" s="50"/>
      <c r="F369" s="50"/>
      <c r="G369" s="50"/>
      <c r="H369" s="110"/>
      <c r="I369" s="50"/>
      <c r="J369" s="110"/>
      <c r="L369" s="111"/>
      <c r="N369" s="111"/>
      <c r="P369" s="111"/>
      <c r="T369" s="78"/>
      <c r="V369" s="50"/>
      <c r="W369" s="50"/>
      <c r="Z369" s="50"/>
      <c r="AA369" s="50"/>
      <c r="AB369" s="50"/>
      <c r="AC369" s="50"/>
      <c r="AD369" s="50"/>
      <c r="AE369" s="110"/>
      <c r="AF369" s="50"/>
      <c r="AG369" s="110"/>
      <c r="AH369" s="50"/>
      <c r="AI369" s="110"/>
      <c r="AJ369" s="50"/>
      <c r="AK369" s="110"/>
      <c r="AL369" s="50"/>
      <c r="AM369" s="110"/>
      <c r="AN369" s="126"/>
      <c r="AO369" s="50"/>
    </row>
    <row r="370" spans="3:41" s="54" customFormat="1" x14ac:dyDescent="0.3">
      <c r="C370" s="50"/>
      <c r="D370" s="50"/>
      <c r="E370" s="50"/>
      <c r="F370" s="50"/>
      <c r="G370" s="50"/>
      <c r="H370" s="110"/>
      <c r="I370" s="50"/>
      <c r="J370" s="110"/>
      <c r="L370" s="111"/>
      <c r="N370" s="111"/>
      <c r="P370" s="111"/>
      <c r="T370" s="78"/>
      <c r="V370" s="50"/>
      <c r="W370" s="50"/>
      <c r="Z370" s="50"/>
      <c r="AA370" s="50"/>
      <c r="AB370" s="50"/>
      <c r="AC370" s="50"/>
      <c r="AD370" s="50"/>
      <c r="AE370" s="110"/>
      <c r="AF370" s="50"/>
      <c r="AG370" s="110"/>
      <c r="AH370" s="50"/>
      <c r="AI370" s="110"/>
      <c r="AJ370" s="50"/>
      <c r="AK370" s="110"/>
      <c r="AL370" s="50"/>
      <c r="AM370" s="110"/>
      <c r="AN370" s="126"/>
      <c r="AO370" s="50"/>
    </row>
    <row r="371" spans="3:41" s="54" customFormat="1" x14ac:dyDescent="0.3">
      <c r="C371" s="50"/>
      <c r="D371" s="50"/>
      <c r="E371" s="50"/>
      <c r="F371" s="50"/>
      <c r="G371" s="50"/>
      <c r="H371" s="110"/>
      <c r="I371" s="50"/>
      <c r="J371" s="110"/>
      <c r="L371" s="111"/>
      <c r="N371" s="111"/>
      <c r="P371" s="111"/>
      <c r="T371" s="78"/>
      <c r="V371" s="50"/>
      <c r="W371" s="50"/>
      <c r="Z371" s="50"/>
      <c r="AA371" s="50"/>
      <c r="AB371" s="50"/>
      <c r="AC371" s="50"/>
      <c r="AD371" s="50"/>
      <c r="AE371" s="110"/>
      <c r="AF371" s="50"/>
      <c r="AG371" s="110"/>
      <c r="AH371" s="50"/>
      <c r="AI371" s="110"/>
      <c r="AJ371" s="50"/>
      <c r="AK371" s="110"/>
      <c r="AL371" s="50"/>
      <c r="AM371" s="110"/>
      <c r="AN371" s="126"/>
      <c r="AO371" s="50"/>
    </row>
    <row r="372" spans="3:41" s="54" customFormat="1" x14ac:dyDescent="0.3">
      <c r="C372" s="50"/>
      <c r="D372" s="50"/>
      <c r="E372" s="50"/>
      <c r="F372" s="50"/>
      <c r="G372" s="50"/>
      <c r="H372" s="110"/>
      <c r="I372" s="50"/>
      <c r="J372" s="110"/>
      <c r="L372" s="111"/>
      <c r="N372" s="111"/>
      <c r="P372" s="111"/>
      <c r="T372" s="78"/>
      <c r="V372" s="50"/>
      <c r="W372" s="50"/>
      <c r="Z372" s="50"/>
      <c r="AA372" s="50"/>
      <c r="AB372" s="50"/>
      <c r="AC372" s="50"/>
      <c r="AD372" s="50"/>
      <c r="AE372" s="110"/>
      <c r="AF372" s="50"/>
      <c r="AG372" s="110"/>
      <c r="AH372" s="50"/>
      <c r="AI372" s="110"/>
      <c r="AJ372" s="50"/>
      <c r="AK372" s="110"/>
      <c r="AL372" s="50"/>
      <c r="AM372" s="110"/>
      <c r="AN372" s="126"/>
      <c r="AO372" s="50"/>
    </row>
    <row r="373" spans="3:41" s="54" customFormat="1" x14ac:dyDescent="0.3">
      <c r="C373" s="50"/>
      <c r="D373" s="50"/>
      <c r="E373" s="50"/>
      <c r="F373" s="50"/>
      <c r="G373" s="50"/>
      <c r="H373" s="110"/>
      <c r="I373" s="50"/>
      <c r="J373" s="110"/>
      <c r="L373" s="111"/>
      <c r="N373" s="111"/>
      <c r="P373" s="111"/>
      <c r="T373" s="78"/>
      <c r="V373" s="50"/>
      <c r="W373" s="50"/>
      <c r="Z373" s="50"/>
      <c r="AA373" s="50"/>
      <c r="AB373" s="50"/>
      <c r="AC373" s="50"/>
      <c r="AD373" s="50"/>
      <c r="AE373" s="110"/>
      <c r="AF373" s="50"/>
      <c r="AG373" s="110"/>
      <c r="AH373" s="50"/>
      <c r="AI373" s="110"/>
      <c r="AJ373" s="50"/>
      <c r="AK373" s="110"/>
      <c r="AL373" s="50"/>
      <c r="AM373" s="110"/>
      <c r="AN373" s="126"/>
      <c r="AO373" s="50"/>
    </row>
    <row r="374" spans="3:41" s="54" customFormat="1" x14ac:dyDescent="0.3">
      <c r="C374" s="50"/>
      <c r="D374" s="50"/>
      <c r="E374" s="50"/>
      <c r="F374" s="50"/>
      <c r="G374" s="50"/>
      <c r="H374" s="110"/>
      <c r="I374" s="50"/>
      <c r="J374" s="110"/>
      <c r="L374" s="111"/>
      <c r="N374" s="111"/>
      <c r="P374" s="111"/>
      <c r="T374" s="78"/>
      <c r="V374" s="50"/>
      <c r="W374" s="50"/>
      <c r="Z374" s="50"/>
      <c r="AA374" s="50"/>
      <c r="AB374" s="50"/>
      <c r="AC374" s="50"/>
      <c r="AD374" s="50"/>
      <c r="AE374" s="110"/>
      <c r="AF374" s="50"/>
      <c r="AG374" s="110"/>
      <c r="AH374" s="50"/>
      <c r="AI374" s="110"/>
      <c r="AJ374" s="50"/>
      <c r="AK374" s="110"/>
      <c r="AL374" s="50"/>
      <c r="AM374" s="110"/>
      <c r="AN374" s="126"/>
      <c r="AO374" s="50"/>
    </row>
    <row r="375" spans="3:41" s="54" customFormat="1" x14ac:dyDescent="0.3">
      <c r="C375" s="50"/>
      <c r="D375" s="50"/>
      <c r="E375" s="50"/>
      <c r="F375" s="50"/>
      <c r="G375" s="50"/>
      <c r="H375" s="110"/>
      <c r="I375" s="50"/>
      <c r="J375" s="110"/>
      <c r="L375" s="111"/>
      <c r="N375" s="111"/>
      <c r="P375" s="111"/>
      <c r="T375" s="78"/>
      <c r="V375" s="50"/>
      <c r="W375" s="50"/>
      <c r="Z375" s="50"/>
      <c r="AA375" s="50"/>
      <c r="AB375" s="50"/>
      <c r="AC375" s="50"/>
      <c r="AD375" s="50"/>
      <c r="AE375" s="110"/>
      <c r="AF375" s="50"/>
      <c r="AG375" s="110"/>
      <c r="AH375" s="50"/>
      <c r="AI375" s="110"/>
      <c r="AJ375" s="50"/>
      <c r="AK375" s="110"/>
      <c r="AL375" s="50"/>
      <c r="AM375" s="110"/>
      <c r="AN375" s="126"/>
      <c r="AO375" s="50"/>
    </row>
    <row r="376" spans="3:41" s="54" customFormat="1" x14ac:dyDescent="0.3">
      <c r="C376" s="50"/>
      <c r="D376" s="50"/>
      <c r="E376" s="50"/>
      <c r="F376" s="50"/>
      <c r="G376" s="50"/>
      <c r="H376" s="110"/>
      <c r="I376" s="50"/>
      <c r="J376" s="110"/>
      <c r="L376" s="111"/>
      <c r="N376" s="111"/>
      <c r="P376" s="111"/>
      <c r="T376" s="78"/>
      <c r="V376" s="50"/>
      <c r="W376" s="50"/>
      <c r="Z376" s="50"/>
      <c r="AA376" s="50"/>
      <c r="AB376" s="50"/>
      <c r="AC376" s="50"/>
      <c r="AD376" s="50"/>
      <c r="AE376" s="110"/>
      <c r="AF376" s="50"/>
      <c r="AG376" s="110"/>
      <c r="AH376" s="50"/>
      <c r="AI376" s="110"/>
      <c r="AJ376" s="50"/>
      <c r="AK376" s="110"/>
      <c r="AL376" s="50"/>
      <c r="AM376" s="110"/>
      <c r="AN376" s="126"/>
      <c r="AO376" s="50"/>
    </row>
    <row r="377" spans="3:41" s="54" customFormat="1" x14ac:dyDescent="0.3">
      <c r="C377" s="50"/>
      <c r="D377" s="50"/>
      <c r="E377" s="50"/>
      <c r="F377" s="50"/>
      <c r="G377" s="50"/>
      <c r="H377" s="110"/>
      <c r="I377" s="50"/>
      <c r="J377" s="110"/>
      <c r="L377" s="111"/>
      <c r="N377" s="111"/>
      <c r="P377" s="111"/>
      <c r="T377" s="78"/>
      <c r="V377" s="50"/>
      <c r="W377" s="50"/>
      <c r="Z377" s="50"/>
      <c r="AA377" s="50"/>
      <c r="AB377" s="50"/>
      <c r="AC377" s="50"/>
      <c r="AD377" s="50"/>
      <c r="AE377" s="110"/>
      <c r="AF377" s="50"/>
      <c r="AG377" s="110"/>
      <c r="AH377" s="50"/>
      <c r="AI377" s="110"/>
      <c r="AJ377" s="50"/>
      <c r="AK377" s="110"/>
      <c r="AL377" s="50"/>
      <c r="AM377" s="110"/>
      <c r="AN377" s="126"/>
      <c r="AO377" s="50"/>
    </row>
    <row r="378" spans="3:41" s="54" customFormat="1" x14ac:dyDescent="0.3">
      <c r="C378" s="50"/>
      <c r="D378" s="50"/>
      <c r="E378" s="50"/>
      <c r="F378" s="50"/>
      <c r="G378" s="50"/>
      <c r="H378" s="110"/>
      <c r="I378" s="50"/>
      <c r="J378" s="110"/>
      <c r="L378" s="111"/>
      <c r="N378" s="111"/>
      <c r="P378" s="111"/>
      <c r="T378" s="78"/>
      <c r="V378" s="50"/>
      <c r="W378" s="50"/>
      <c r="Z378" s="50"/>
      <c r="AA378" s="50"/>
      <c r="AB378" s="50"/>
      <c r="AC378" s="50"/>
      <c r="AD378" s="50"/>
      <c r="AE378" s="110"/>
      <c r="AF378" s="50"/>
      <c r="AG378" s="110"/>
      <c r="AH378" s="50"/>
      <c r="AI378" s="110"/>
      <c r="AJ378" s="50"/>
      <c r="AK378" s="110"/>
      <c r="AL378" s="50"/>
      <c r="AM378" s="110"/>
      <c r="AN378" s="126"/>
      <c r="AO378" s="50"/>
    </row>
    <row r="379" spans="3:41" s="54" customFormat="1" x14ac:dyDescent="0.3">
      <c r="C379" s="50"/>
      <c r="D379" s="50"/>
      <c r="E379" s="50"/>
      <c r="F379" s="50"/>
      <c r="G379" s="50"/>
      <c r="H379" s="110"/>
      <c r="I379" s="50"/>
      <c r="J379" s="110"/>
      <c r="L379" s="111"/>
      <c r="N379" s="111"/>
      <c r="P379" s="111"/>
      <c r="T379" s="78"/>
      <c r="V379" s="50"/>
      <c r="W379" s="50"/>
      <c r="Z379" s="50"/>
      <c r="AA379" s="50"/>
      <c r="AB379" s="50"/>
      <c r="AC379" s="50"/>
      <c r="AD379" s="50"/>
      <c r="AE379" s="110"/>
      <c r="AF379" s="50"/>
      <c r="AG379" s="110"/>
      <c r="AH379" s="50"/>
      <c r="AI379" s="110"/>
      <c r="AJ379" s="50"/>
      <c r="AK379" s="110"/>
      <c r="AL379" s="50"/>
      <c r="AM379" s="110"/>
      <c r="AN379" s="126"/>
      <c r="AO379" s="50"/>
    </row>
    <row r="380" spans="3:41" s="54" customFormat="1" x14ac:dyDescent="0.3">
      <c r="C380" s="50"/>
      <c r="D380" s="50"/>
      <c r="E380" s="50"/>
      <c r="F380" s="50"/>
      <c r="G380" s="50"/>
      <c r="H380" s="110"/>
      <c r="I380" s="50"/>
      <c r="J380" s="110"/>
      <c r="L380" s="111"/>
      <c r="N380" s="111"/>
      <c r="P380" s="111"/>
      <c r="T380" s="78"/>
      <c r="V380" s="50"/>
      <c r="W380" s="50"/>
      <c r="Z380" s="50"/>
      <c r="AA380" s="50"/>
      <c r="AB380" s="50"/>
      <c r="AC380" s="50"/>
      <c r="AD380" s="50"/>
      <c r="AE380" s="110"/>
      <c r="AF380" s="50"/>
      <c r="AG380" s="110"/>
      <c r="AH380" s="50"/>
      <c r="AI380" s="110"/>
      <c r="AJ380" s="50"/>
      <c r="AK380" s="110"/>
      <c r="AL380" s="50"/>
      <c r="AM380" s="110"/>
      <c r="AN380" s="126"/>
      <c r="AO380" s="50"/>
    </row>
    <row r="381" spans="3:41" s="54" customFormat="1" x14ac:dyDescent="0.3">
      <c r="C381" s="50"/>
      <c r="D381" s="50"/>
      <c r="E381" s="50"/>
      <c r="F381" s="50"/>
      <c r="G381" s="50"/>
      <c r="H381" s="110"/>
      <c r="I381" s="50"/>
      <c r="J381" s="110"/>
      <c r="L381" s="111"/>
      <c r="N381" s="111"/>
      <c r="P381" s="111"/>
      <c r="T381" s="78"/>
      <c r="V381" s="50"/>
      <c r="W381" s="50"/>
      <c r="Z381" s="50"/>
      <c r="AA381" s="50"/>
      <c r="AB381" s="50"/>
      <c r="AC381" s="50"/>
      <c r="AD381" s="50"/>
      <c r="AE381" s="110"/>
      <c r="AF381" s="50"/>
      <c r="AG381" s="110"/>
      <c r="AH381" s="50"/>
      <c r="AI381" s="110"/>
      <c r="AJ381" s="50"/>
      <c r="AK381" s="110"/>
      <c r="AL381" s="50"/>
      <c r="AM381" s="110"/>
      <c r="AN381" s="126"/>
      <c r="AO381" s="50"/>
    </row>
  </sheetData>
  <mergeCells count="13">
    <mergeCell ref="A133:C133"/>
    <mergeCell ref="U133:Z133"/>
    <mergeCell ref="X40:Y40"/>
    <mergeCell ref="X42:Y42"/>
    <mergeCell ref="X49:Y49"/>
    <mergeCell ref="X101:Y101"/>
    <mergeCell ref="X64:Y64"/>
    <mergeCell ref="X89:Y89"/>
    <mergeCell ref="X111:Y111"/>
    <mergeCell ref="X123:Y123"/>
    <mergeCell ref="X48:Y48"/>
    <mergeCell ref="X53:Y53"/>
    <mergeCell ref="X51:Y51"/>
  </mergeCells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14"/>
  <sheetViews>
    <sheetView tabSelected="1" workbookViewId="0">
      <selection activeCell="K9" sqref="K9"/>
    </sheetView>
  </sheetViews>
  <sheetFormatPr defaultRowHeight="14.4" x14ac:dyDescent="0.3"/>
  <cols>
    <col min="1" max="1" width="3.109375" customWidth="1"/>
    <col min="2" max="2" width="7.5546875" customWidth="1"/>
    <col min="3" max="3" width="6" customWidth="1"/>
    <col min="4" max="4" width="12.109375" customWidth="1"/>
    <col min="5" max="5" width="5.44140625" bestFit="1" customWidth="1"/>
    <col min="6" max="6" width="6.109375" bestFit="1" customWidth="1"/>
    <col min="7" max="7" width="4.5546875" bestFit="1" customWidth="1"/>
    <col min="8" max="8" width="4.88671875" bestFit="1" customWidth="1"/>
    <col min="9" max="9" width="7.44140625" bestFit="1" customWidth="1"/>
    <col min="10" max="10" width="4.88671875" bestFit="1" customWidth="1"/>
    <col min="11" max="11" width="5" bestFit="1" customWidth="1"/>
    <col min="12" max="12" width="5.44140625" bestFit="1" customWidth="1"/>
    <col min="13" max="13" width="6" bestFit="1" customWidth="1"/>
    <col min="14" max="14" width="5.88671875" bestFit="1" customWidth="1"/>
    <col min="15" max="15" width="5.88671875" customWidth="1"/>
    <col min="16" max="16" width="4.44140625" bestFit="1" customWidth="1"/>
    <col min="17" max="18" width="4.109375" bestFit="1" customWidth="1"/>
  </cols>
  <sheetData>
    <row r="4" spans="2:19" ht="21" x14ac:dyDescent="0.3">
      <c r="B4" s="136"/>
      <c r="C4" s="137"/>
      <c r="D4" s="138"/>
      <c r="E4" s="79" t="s">
        <v>11</v>
      </c>
      <c r="F4" s="79" t="s">
        <v>6</v>
      </c>
      <c r="G4" s="79" t="s">
        <v>5</v>
      </c>
      <c r="H4" s="79" t="s">
        <v>10</v>
      </c>
      <c r="I4" s="79" t="s">
        <v>4</v>
      </c>
      <c r="J4" s="79" t="s">
        <v>7</v>
      </c>
      <c r="K4" s="79" t="s">
        <v>9</v>
      </c>
      <c r="L4" s="79" t="s">
        <v>8</v>
      </c>
      <c r="M4" s="79" t="s">
        <v>3</v>
      </c>
      <c r="N4" s="80" t="s">
        <v>21</v>
      </c>
      <c r="O4" s="80" t="s">
        <v>171</v>
      </c>
      <c r="P4" s="80" t="s">
        <v>108</v>
      </c>
      <c r="Q4" s="80" t="s">
        <v>108</v>
      </c>
      <c r="R4" s="80" t="s">
        <v>108</v>
      </c>
      <c r="S4" s="80" t="s">
        <v>114</v>
      </c>
    </row>
    <row r="5" spans="2:19" ht="21" x14ac:dyDescent="0.4">
      <c r="B5" s="139" t="s">
        <v>34</v>
      </c>
      <c r="C5" s="140"/>
      <c r="D5" s="141"/>
      <c r="E5" s="107">
        <f>'NH18-19'!G133</f>
        <v>270</v>
      </c>
      <c r="F5" s="107">
        <f>'NH18-19'!H133</f>
        <v>367.5</v>
      </c>
      <c r="G5" s="107">
        <f>'NH18-19'!I133</f>
        <v>472.5</v>
      </c>
      <c r="H5" s="107">
        <f>'NH18-19'!J133</f>
        <v>495</v>
      </c>
      <c r="I5" s="107">
        <f>'NH18-19'!K133</f>
        <v>330</v>
      </c>
      <c r="J5" s="107">
        <f>'NH18-19'!L133</f>
        <v>457.5</v>
      </c>
      <c r="K5" s="107">
        <f>'NH18-19'!M133</f>
        <v>427.5</v>
      </c>
      <c r="L5" s="107">
        <f>'NH18-19'!N133</f>
        <v>305</v>
      </c>
      <c r="M5" s="107">
        <f>'NH18-19'!O133</f>
        <v>375</v>
      </c>
      <c r="N5" s="107">
        <f>'NH18-19'!P133</f>
        <v>30</v>
      </c>
      <c r="O5" s="107">
        <v>0</v>
      </c>
      <c r="P5" s="107">
        <f>'NH18-19'!Q133</f>
        <v>337.5</v>
      </c>
      <c r="Q5" s="107">
        <f>'NH18-19'!R133</f>
        <v>0</v>
      </c>
      <c r="R5" s="107">
        <f>'NH18-19'!S133</f>
        <v>0</v>
      </c>
      <c r="S5" s="106">
        <f>SUM(E5:R5)</f>
        <v>3867.5</v>
      </c>
    </row>
    <row r="6" spans="2:19" ht="21" x14ac:dyDescent="0.4">
      <c r="B6" s="139" t="s">
        <v>113</v>
      </c>
      <c r="C6" s="140"/>
      <c r="D6" s="141"/>
      <c r="E6" s="107">
        <f>'NH18-19'!AD133</f>
        <v>470</v>
      </c>
      <c r="F6" s="107">
        <f>'NH18-19'!AE133</f>
        <v>517.5</v>
      </c>
      <c r="G6" s="107">
        <f>'NH18-19'!AF133</f>
        <v>397.5</v>
      </c>
      <c r="H6" s="107">
        <f>'NH18-19'!AG133</f>
        <v>390</v>
      </c>
      <c r="I6" s="107">
        <f>'NH18-19'!AH133</f>
        <v>285</v>
      </c>
      <c r="J6" s="107">
        <f>'NH18-19'!AI133</f>
        <v>420</v>
      </c>
      <c r="K6" s="107">
        <f>'NH18-19'!AJ133</f>
        <v>337.5</v>
      </c>
      <c r="L6" s="107">
        <f>'NH18-19'!AK133</f>
        <v>360</v>
      </c>
      <c r="M6" s="107">
        <f>'NH18-19'!AL133</f>
        <v>435</v>
      </c>
      <c r="N6" s="107">
        <f>'NH18-19'!AN133</f>
        <v>150</v>
      </c>
      <c r="O6" s="107">
        <f>'NH18-19'!AM133</f>
        <v>225</v>
      </c>
      <c r="P6" s="107">
        <f>'NH18-19'!AO133</f>
        <v>510</v>
      </c>
      <c r="Q6" s="107">
        <f>'NH18-19'!AP133</f>
        <v>0</v>
      </c>
      <c r="R6" s="107">
        <f>'NH18-19'!AQ133</f>
        <v>0</v>
      </c>
      <c r="S6" s="106">
        <f t="shared" ref="S6:S7" si="0">SUM(E6:R6)</f>
        <v>4497.5</v>
      </c>
    </row>
    <row r="7" spans="2:19" ht="21" x14ac:dyDescent="0.4">
      <c r="B7" s="142" t="s">
        <v>111</v>
      </c>
      <c r="C7" s="143"/>
      <c r="D7" s="144"/>
      <c r="E7" s="107">
        <f>E5+E6</f>
        <v>740</v>
      </c>
      <c r="F7" s="107">
        <f t="shared" ref="F7:R7" si="1">F5+F6</f>
        <v>885</v>
      </c>
      <c r="G7" s="107">
        <f t="shared" si="1"/>
        <v>870</v>
      </c>
      <c r="H7" s="107">
        <f t="shared" si="1"/>
        <v>885</v>
      </c>
      <c r="I7" s="107">
        <f t="shared" si="1"/>
        <v>615</v>
      </c>
      <c r="J7" s="107">
        <f t="shared" si="1"/>
        <v>877.5</v>
      </c>
      <c r="K7" s="107">
        <f t="shared" si="1"/>
        <v>765</v>
      </c>
      <c r="L7" s="107">
        <f t="shared" si="1"/>
        <v>665</v>
      </c>
      <c r="M7" s="107">
        <f t="shared" si="1"/>
        <v>810</v>
      </c>
      <c r="N7" s="107">
        <f t="shared" si="1"/>
        <v>180</v>
      </c>
      <c r="O7" s="107">
        <f t="shared" si="1"/>
        <v>225</v>
      </c>
      <c r="P7" s="107">
        <f t="shared" si="1"/>
        <v>847.5</v>
      </c>
      <c r="Q7" s="107">
        <f t="shared" si="1"/>
        <v>0</v>
      </c>
      <c r="R7" s="107">
        <f t="shared" si="1"/>
        <v>0</v>
      </c>
      <c r="S7" s="106">
        <f t="shared" si="0"/>
        <v>8365</v>
      </c>
    </row>
    <row r="8" spans="2:19" x14ac:dyDescent="0.3">
      <c r="C8" t="s">
        <v>151</v>
      </c>
      <c r="E8">
        <f>450*0.3</f>
        <v>135</v>
      </c>
      <c r="F8">
        <f>450*0.3</f>
        <v>135</v>
      </c>
      <c r="G8">
        <v>67.5</v>
      </c>
      <c r="H8">
        <v>67.5</v>
      </c>
      <c r="I8">
        <v>67.5</v>
      </c>
      <c r="J8">
        <f>450*0.3</f>
        <v>135</v>
      </c>
      <c r="K8">
        <f>67.5</f>
        <v>67.5</v>
      </c>
      <c r="L8">
        <f>450*0.35</f>
        <v>157.5</v>
      </c>
      <c r="M8">
        <v>67.5</v>
      </c>
      <c r="N8">
        <v>67.5</v>
      </c>
      <c r="O8">
        <v>0</v>
      </c>
    </row>
    <row r="9" spans="2:19" x14ac:dyDescent="0.3">
      <c r="E9">
        <f t="shared" ref="E9:I9" si="2">E8+E7</f>
        <v>875</v>
      </c>
      <c r="F9">
        <f t="shared" si="2"/>
        <v>1020</v>
      </c>
      <c r="G9">
        <f t="shared" si="2"/>
        <v>937.5</v>
      </c>
      <c r="H9">
        <f t="shared" si="2"/>
        <v>952.5</v>
      </c>
      <c r="I9">
        <f t="shared" si="2"/>
        <v>682.5</v>
      </c>
      <c r="J9">
        <f>J8+J7</f>
        <v>1012.5</v>
      </c>
      <c r="K9">
        <f>K7+K8</f>
        <v>832.5</v>
      </c>
      <c r="L9">
        <f t="shared" ref="L9:O9" si="3">L7+L8</f>
        <v>822.5</v>
      </c>
      <c r="M9">
        <f t="shared" si="3"/>
        <v>877.5</v>
      </c>
      <c r="N9">
        <f t="shared" si="3"/>
        <v>247.5</v>
      </c>
      <c r="O9">
        <f t="shared" si="3"/>
        <v>225</v>
      </c>
    </row>
    <row r="12" spans="2:19" x14ac:dyDescent="0.3">
      <c r="B12" t="s">
        <v>196</v>
      </c>
    </row>
    <row r="13" spans="2:19" x14ac:dyDescent="0.3">
      <c r="B13" t="s">
        <v>193</v>
      </c>
    </row>
    <row r="14" spans="2:19" x14ac:dyDescent="0.3">
      <c r="B14" t="s">
        <v>194</v>
      </c>
    </row>
  </sheetData>
  <mergeCells count="4">
    <mergeCell ref="B4:D4"/>
    <mergeCell ref="B5:D5"/>
    <mergeCell ref="B6:D6"/>
    <mergeCell ref="B7:D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NH18-19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ASUS</cp:lastModifiedBy>
  <cp:lastPrinted>2018-10-24T01:38:25Z</cp:lastPrinted>
  <dcterms:created xsi:type="dcterms:W3CDTF">2016-07-24T09:03:52Z</dcterms:created>
  <dcterms:modified xsi:type="dcterms:W3CDTF">2018-12-03T02:45:21Z</dcterms:modified>
</cp:coreProperties>
</file>